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192.168.4.7\0105_総務課財政g\070 R7 財政関係各種調査\R80303_【照会：310（火）、323（月）〆】令和６年度財政状況資料集の作成及び公表について\03_提出\"/>
    </mc:Choice>
  </mc:AlternateContent>
  <xr:revisionPtr revIDLastSave="0" documentId="13_ncr:1_{FA521725-59D8-41C7-90A6-977AFAAB09A6}" xr6:coauthVersionLast="47" xr6:coauthVersionMax="47" xr10:uidLastSave="{00000000-0000-0000-0000-000000000000}"/>
  <bookViews>
    <workbookView xWindow="28680" yWindow="112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B102" i="12" l="1"/>
  <c r="CR102"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BW35" i="10"/>
  <c r="BE35" i="10"/>
  <c r="C35" i="10"/>
  <c r="CO34" i="10"/>
  <c r="CO35" i="10" s="1"/>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<sst xmlns="http://schemas.openxmlformats.org/spreadsheetml/2006/main" count="1088" uniqueCount="559">
  <si>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</si>
  <si>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</si>
  <si>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</si>
  <si>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</si>
  <si>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</si>
  <si>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</si>
  <si>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</si>
  <si>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</si>
  <si>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</si>
  <si>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</si>
  <si>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</si>
  <si>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</si>
  <si>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</si>
  <si>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</si>
  <si>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</si>
  <si>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</si>
  <si>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</si>
  <si>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</si>
  <si>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</si>
  <si>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</si>
  <si>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</si>
  <si>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</si>
  <si>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</si>
  <si>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</si>
  <si>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</si>
  <si>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</si>
  <si>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</si>
  <si>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</si>
  <si>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</si>
  <si>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</si>
  <si>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</si>
  <si>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</si>
  <si>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</si>
  <si>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</si>
  <si>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</si>
  <si>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</si>
  <si>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</si>
  <si>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</si>
  <si>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</si>
  <si>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</si>
  <si>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</si>
  <si>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</si>
  <si>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</si>
  <si>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</si>
  <si>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</si>
  <si>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</si>
  <si>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</si>
  <si>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</si>
  <si>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</si>
  <si>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</si>
  <si>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</si>
  <si>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</si>
  <si>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</si>
  <si>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</si>
  <si>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</si>
  <si>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</si>
  <si>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</si>
  <si>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</si>
  <si>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</si>
  <si>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</si>
  <si>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</si>
  <si>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</si>
  <si>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</si>
  <si>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</si>
  <si>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</si>
  <si>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</si>
  <si>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</si>
  <si>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</si>
  <si>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</si>
  <si>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</si>
  <si>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</si>
  <si>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</si>
  <si>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</si>
  <si>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</si>
  <si>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</si>
  <si>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</si>
  <si>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</si>
  <si>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</si>
  <si>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</si>
  <si>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</si>
  <si>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</si>
  <si>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</si>
  <si>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</si>
  <si>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</si>
  <si>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</si>
  <si>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</si>
  <si>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</si>
  <si>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</si>
  <si>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</si>
  <si>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</si>
  <si>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</si>
  <si>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</si>
  <si>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</si>
  <si>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</si>
  <si>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大空町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</si>
  <si>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</si>
  <si>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</si>
  <si>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</si>
  <si>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</si>
  <si>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</si>
  <si>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</si>
  <si>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</si>
  <si>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</si>
  <si>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</si>
  <si>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</si>
  <si>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</si>
  <si>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</si>
  <si>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</si>
  <si>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</si>
  <si>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</si>
  <si>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</si>
  <si>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</si>
  <si>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</si>
  <si>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</si>
  <si>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</si>
  <si>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</si>
  <si>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</si>
  <si>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</si>
  <si>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</si>
  <si>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</si>
  <si>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</si>
  <si>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</si>
  <si>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</si>
  <si>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</si>
  <si>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</si>
  <si>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</si>
  <si>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</si>
  <si>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</si>
  <si>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</si>
  <si>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</si>
  <si>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</si>
  <si>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</si>
  <si>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</si>
  <si>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</si>
  <si>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</si>
  <si>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</si>
  <si>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</si>
  <si>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</si>
  <si>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</si>
  <si>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</si>
  <si>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</si>
  <si>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</si>
  <si>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</si>
  <si>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</si>
  <si>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</si>
  <si>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</si>
  <si>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</si>
  <si>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</si>
  <si>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</si>
  <si>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</si>
  <si>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</si>
  <si>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</si>
  <si>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</si>
  <si>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</si>
  <si>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</si>
  <si>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</si>
  <si>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</si>
  <si>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</si>
  <si>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</si>
  <si>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</si>
  <si>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</si>
  <si>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</si>
  <si>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</si>
  <si>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</si>
  <si>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</si>
  <si>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</si>
  <si>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</si>
  <si>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</si>
  <si>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</si>
  <si>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</si>
  <si>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</si>
  <si>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</si>
  <si>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</si>
  <si>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</si>
  <si>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</si>
  <si>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</si>
  <si>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</si>
  <si>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</si>
  <si>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</si>
  <si>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</si>
  <si>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</si>
  <si>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</si>
  <si>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</si>
  <si>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</si>
  <si>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</si>
  <si>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</si>
  <si>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</si>
  <si>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</si>
  <si>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</si>
  <si>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</si>
  <si>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</si>
  <si>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</si>
  <si>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</si>
  <si>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</si>
  <si>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</si>
  <si>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</si>
  <si>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</si>
  <si>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</si>
  <si>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</si>
  <si>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</si>
  <si>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</si>
  <si>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</si>
  <si>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</si>
  <si>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北海道大空町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</si>
  <si>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</si>
  <si>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</si>
  <si>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</si>
  <si>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</si>
  <si>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</si>
  <si>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</si>
  <si>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</si>
  <si>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</si>
  <si>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</si>
  <si>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</si>
  <si>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</si>
  <si>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</si>
  <si>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</si>
  <si>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</si>
  <si>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</si>
  <si>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</si>
  <si>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</si>
  <si>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</si>
  <si>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</si>
  <si>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</si>
  <si>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</si>
  <si>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</si>
  <si>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</si>
  <si>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</si>
  <si>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</si>
  <si>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</si>
  <si>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</si>
  <si>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</si>
  <si>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</si>
  <si>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</si>
  <si>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</si>
  <si>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</si>
  <si>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</si>
  <si>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</si>
  <si>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</si>
  <si>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</si>
  <si>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</si>
  <si>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</si>
  <si>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</si>
  <si>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</si>
  <si>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</si>
  <si>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</si>
  <si>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</si>
  <si>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</si>
  <si>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</si>
  <si>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</si>
  <si>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</si>
  <si>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</si>
  <si>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</si>
  <si>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</si>
  <si>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</si>
  <si>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</si>
  <si>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</si>
  <si>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</si>
  <si>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</si>
  <si>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</si>
  <si>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</si>
  <si>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</si>
  <si>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</si>
  <si>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</si>
  <si>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</si>
  <si>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</si>
  <si>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</si>
  <si>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</si>
  <si>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</si>
  <si>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</si>
  <si>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</si>
  <si>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</si>
  <si>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</si>
  <si>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</si>
  <si>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</si>
  <si>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</si>
  <si>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</si>
  <si>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</si>
  <si>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</si>
  <si>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</si>
  <si>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</si>
  <si>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</si>
  <si>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</si>
  <si>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</si>
  <si>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</si>
  <si>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</si>
  <si>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</si>
  <si>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</si>
  <si>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</si>
  <si>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</si>
  <si>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</si>
  <si>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</si>
  <si>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</si>
  <si>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</si>
  <si>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</si>
  <si>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</si>
  <si>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</si>
  <si>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</si>
  <si>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</si>
  <si>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</si>
  <si>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</si>
  <si>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</si>
  <si>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</si>
  <si>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</si>
  <si>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</si>
  <si>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</si>
  <si>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</si>
  <si>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</si>
  <si>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</si>
  <si>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</si>
  <si>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</si>
  <si>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</si>
  <si>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</si>
  <si>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</si>
  <si>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</si>
  <si>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</si>
  <si>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</si>
  <si>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</si>
  <si>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</si>
  <si>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</si>
  <si>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</si>
  <si>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</si>
  <si>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</si>
  <si>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</si>
  <si>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</si>
  <si>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</si>
  <si>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</si>
  <si>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</si>
  <si>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</si>
  <si>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</si>
  <si>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</si>
  <si>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</si>
  <si>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</si>
  <si>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</si>
  <si>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</si>
  <si>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</si>
  <si>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</si>
  <si>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</si>
  <si>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</si>
  <si>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</si>
  <si>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</si>
  <si>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</si>
  <si>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</si>
  <si>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</si>
  <si>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</si>
  <si>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</si>
  <si>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</si>
  <si>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</si>
  <si>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</si>
  <si>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</si>
  <si>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</si>
  <si>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</si>
  <si>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</si>
  <si>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</si>
  <si>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北海道大空町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</si>
  <si>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</si>
  <si>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</si>
  <si>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</si>
  <si>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</si>
  <si>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</si>
  <si>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</si>
  <si>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</si>
  <si>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</si>
  <si>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</si>
  <si>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</si>
  <si>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</si>
  <si>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</si>
  <si>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</si>
  <si>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</si>
  <si>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</si>
  <si>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</si>
  <si>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</si>
  <si>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</si>
  <si>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</si>
  <si>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</si>
  <si>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</si>
  <si>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</si>
  <si>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</si>
  <si>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</si>
  <si>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</si>
  <si>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</si>
  <si>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</si>
  <si>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</si>
  <si>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</si>
  <si>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</si>
  <si>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</si>
  <si>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</si>
  <si>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</si>
  <si>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</si>
  <si>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介護保険事業勘定特別会計</t>
    <phoneticPr fontId="5"/>
  </si>
  <si>
    <t>後期高齢者医療特別会計</t>
    <phoneticPr fontId="5"/>
  </si>
  <si>
    <t>介護サービス事業勘定特別会計</t>
    <phoneticPr fontId="5"/>
  </si>
  <si>
    <t>簡易水道事業会計</t>
    <phoneticPr fontId="5"/>
  </si>
  <si>
    <t>法適用企業</t>
    <phoneticPr fontId="5"/>
  </si>
  <si>
    <t>下水道事業会計</t>
    <phoneticPr fontId="5"/>
  </si>
  <si>
    <t>個別排水処理事業会計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</si>
  <si>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</si>
  <si>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</si>
  <si>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</si>
  <si>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</si>
  <si>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</si>
  <si>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</si>
  <si>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</si>
  <si>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</si>
  <si>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</si>
  <si>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</si>
  <si>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</si>
  <si>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</si>
  <si>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</si>
  <si>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</si>
  <si>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</si>
  <si>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</si>
  <si>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</si>
  <si>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</si>
  <si>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</si>
  <si>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</si>
  <si>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</si>
  <si>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</si>
  <si>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</si>
  <si>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</si>
  <si>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</si>
  <si>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</si>
  <si>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</si>
  <si>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</si>
  <si>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</si>
  <si>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</si>
  <si>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</si>
  <si>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</si>
  <si>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</si>
  <si>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</si>
  <si>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</si>
  <si>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</si>
  <si>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</si>
  <si>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</si>
  <si>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</si>
  <si>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</si>
  <si>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</si>
  <si>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</si>
  <si>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</si>
  <si>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</si>
  <si>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</si>
  <si>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</si>
  <si>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</si>
  <si>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</si>
  <si>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</si>
  <si>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</si>
  <si>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</si>
  <si>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</si>
  <si>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</si>
  <si>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</si>
  <si>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</si>
  <si>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</si>
  <si>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</si>
  <si>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</si>
  <si>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</si>
  <si>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</si>
  <si>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</si>
  <si>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</si>
  <si>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</si>
  <si>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</si>
  <si>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</si>
  <si>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</si>
  <si>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</si>
  <si>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</si>
  <si>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</si>
  <si>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</si>
  <si>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</si>
  <si>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</si>
  <si>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</si>
  <si>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</si>
  <si>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</si>
  <si>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</si>
  <si>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</si>
  <si>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</si>
  <si>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</si>
  <si>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</si>
  <si>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</si>
  <si>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</si>
  <si>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</si>
  <si>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</si>
  <si>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</si>
  <si>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</si>
  <si>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</si>
  <si>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</si>
  <si>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</si>
  <si>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</si>
  <si>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</si>
  <si>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</si>
  <si>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</si>
  <si>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</si>
  <si>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</si>
  <si>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</si>
  <si>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</si>
  <si>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</si>
  <si>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</si>
  <si>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</si>
  <si>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</si>
  <si>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</si>
  <si>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</si>
  <si>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</si>
  <si>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</si>
  <si>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</si>
  <si>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</si>
  <si>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</si>
  <si>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</si>
  <si>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</si>
  <si>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</si>
  <si>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</si>
  <si>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</si>
  <si>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</si>
  <si>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</si>
  <si>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</si>
  <si>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</si>
  <si>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</si>
  <si>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</si>
  <si>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</si>
  <si>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</si>
  <si>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</si>
  <si>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</si>
  <si>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</si>
  <si>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</si>
  <si>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</si>
  <si>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</si>
  <si>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</si>
  <si>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</si>
  <si>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</si>
  <si>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</si>
  <si>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</si>
  <si>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</si>
  <si>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</si>
  <si>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</si>
  <si>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0.03</t>
  </si>
  <si>
    <t>▲ 2.44</t>
  </si>
  <si>
    <t>一般会計</t>
  </si>
  <si>
    <t>下水道事業会計</t>
  </si>
  <si>
    <t>簡易水道事業会計</t>
  </si>
  <si>
    <t>国民健康保険事業特別会計</t>
  </si>
  <si>
    <t>個別排水処理事業会計</t>
  </si>
  <si>
    <t>介護保険事業勘定特別会計</t>
  </si>
  <si>
    <t>介護サービス事業勘定特別会計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</si>
  <si>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</si>
  <si>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</si>
  <si>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</si>
  <si>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</si>
  <si>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</si>
  <si>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</si>
  <si>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</si>
  <si>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</si>
  <si>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</si>
  <si>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めまんべつ産業開発公社</t>
    <rPh sb="5" eb="7">
      <t>サンギョウ</t>
    </rPh>
    <rPh sb="7" eb="9">
      <t>カイハツ</t>
    </rPh>
    <rPh sb="9" eb="11">
      <t>コウシャ</t>
    </rPh>
    <phoneticPr fontId="2"/>
  </si>
  <si>
    <t>東藻琴芝桜公園管理公社</t>
    <rPh sb="0" eb="3">
      <t>ヒガシモコト</t>
    </rPh>
    <rPh sb="3" eb="5">
      <t>シバザクラ</t>
    </rPh>
    <rPh sb="5" eb="7">
      <t>コウエン</t>
    </rPh>
    <rPh sb="7" eb="9">
      <t>カンリ</t>
    </rPh>
    <rPh sb="9" eb="11">
      <t>コウシャ</t>
    </rPh>
    <phoneticPr fontId="2"/>
  </si>
  <si>
    <t>網走地区消防組合</t>
    <rPh sb="0" eb="2">
      <t>アバシリ</t>
    </rPh>
    <rPh sb="2" eb="4">
      <t>チク</t>
    </rPh>
    <rPh sb="4" eb="6">
      <t>ショウボウ</t>
    </rPh>
    <rPh sb="6" eb="8">
      <t>クミアイ</t>
    </rPh>
    <phoneticPr fontId="2"/>
  </si>
  <si>
    <t>網走地方教育研修センター</t>
    <rPh sb="0" eb="2">
      <t>アバシリ</t>
    </rPh>
    <rPh sb="2" eb="4">
      <t>チホウ</t>
    </rPh>
    <rPh sb="4" eb="6">
      <t>キョウイク</t>
    </rPh>
    <rPh sb="6" eb="8">
      <t>ケンシュウ</t>
    </rPh>
    <phoneticPr fontId="2"/>
  </si>
  <si>
    <t>公共施設等整備基金</t>
    <rPh sb="0" eb="2">
      <t>コウキョウ</t>
    </rPh>
    <rPh sb="2" eb="4">
      <t>シセツ</t>
    </rPh>
    <rPh sb="4" eb="5">
      <t>トウ</t>
    </rPh>
    <rPh sb="5" eb="7">
      <t>セイビ</t>
    </rPh>
    <rPh sb="7" eb="9">
      <t>キキン</t>
    </rPh>
    <phoneticPr fontId="2"/>
  </si>
  <si>
    <t>地域振興基金</t>
    <rPh sb="0" eb="2">
      <t>チイキ</t>
    </rPh>
    <rPh sb="2" eb="4">
      <t>シンコウ</t>
    </rPh>
    <rPh sb="4" eb="6">
      <t>キキン</t>
    </rPh>
    <phoneticPr fontId="5"/>
  </si>
  <si>
    <t>地域福祉・医療基金</t>
    <rPh sb="0" eb="2">
      <t>チイキ</t>
    </rPh>
    <rPh sb="2" eb="4">
      <t>フクシ</t>
    </rPh>
    <rPh sb="5" eb="7">
      <t>イリョウ</t>
    </rPh>
    <rPh sb="7" eb="9">
      <t>キキン</t>
    </rPh>
    <phoneticPr fontId="5"/>
  </si>
  <si>
    <t>子ども未来づくり教育基金</t>
  </si>
  <si>
    <t>学校教育施設建設基金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</si>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</sst>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F6E-4FD7-B5EF-CEDA88DD65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507331</c:v>
                </c:pt>
                <c:pt idx="1">
                  <c:v>272914</c:v>
                </c:pt>
                <c:pt idx="2">
                  <c:v>604191</c:v>
                </c:pt>
                <c:pt idx="3">
                  <c:v>289815</c:v>
                </c:pt>
                <c:pt idx="4">
                  <c:v>252563</c:v>
                </c:pt>
              </c:numCache>
            </c:numRef>
          </c:val>
          <c:smooth val="0"/>
          <c:extLst>
            <c:ext xmlns:c16="http://schemas.microsoft.com/office/drawing/2014/chart" uri="{C3380CC4-5D6E-409C-BE32-E72D297353CC}">
              <c16:uniqueId val="{00000001-8F6E-4FD7-B5EF-CEDA88DD65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3.65</c:v>
                </c:pt>
                <c:pt idx="1">
                  <c:v>3.61</c:v>
                </c:pt>
                <c:pt idx="2">
                  <c:v>4.1399999999999997</c:v>
                </c:pt>
                <c:pt idx="3">
                  <c:v>4.16</c:v>
                </c:pt>
                <c:pt idx="4">
                  <c:v>3.18</c:v>
                </c:pt>
              </c:numCache>
            </c:numRef>
          </c:val>
          <c:extLst>
            <c:ext xmlns:c16="http://schemas.microsoft.com/office/drawing/2014/chart" uri="{C3380CC4-5D6E-409C-BE32-E72D297353CC}">
              <c16:uniqueId val="{00000000-8192-4617-AF0E-7C9F7DA12F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25.95</c:v>
                </c:pt>
                <c:pt idx="1">
                  <c:v>24.29</c:v>
                </c:pt>
                <c:pt idx="2">
                  <c:v>24.8</c:v>
                </c:pt>
                <c:pt idx="3">
                  <c:v>25.15</c:v>
                </c:pt>
                <c:pt idx="4">
                  <c:v>22.63</c:v>
                </c:pt>
              </c:numCache>
            </c:numRef>
          </c:val>
          <c:extLst>
            <c:ext xmlns:c16="http://schemas.microsoft.com/office/drawing/2014/chart" uri="{C3380CC4-5D6E-409C-BE32-E72D297353CC}">
              <c16:uniqueId val="{00000001-8192-4617-AF0E-7C9F7DA12F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0.24</c:v>
                </c:pt>
                <c:pt idx="1">
                  <c:v>0.19</c:v>
                </c:pt>
                <c:pt idx="2">
                  <c:v>0.47</c:v>
                </c:pt>
                <c:pt idx="3">
                  <c:v>-0.03</c:v>
                </c:pt>
                <c:pt idx="4">
                  <c:v>-2.44</c:v>
                </c:pt>
              </c:numCache>
            </c:numRef>
          </c:val>
          <c:smooth val="0"/>
          <c:extLst>
            <c:ext xmlns:c16="http://schemas.microsoft.com/office/drawing/2014/chart" uri="{C3380CC4-5D6E-409C-BE32-E72D297353CC}">
              <c16:uniqueId val="{00000002-8192-4617-AF0E-7C9F7DA12F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0.43</c:v>
                </c:pt>
                <c:pt idx="2">
                  <c:v>#N/A</c:v>
                </c:pt>
                <c:pt idx="3">
                  <c:v>0.23</c:v>
                </c:pt>
                <c:pt idx="4">
                  <c:v>#N/A</c:v>
                </c:pt>
                <c:pt idx="5">
                  <c:v>0.28999999999999998</c:v>
                </c:pt>
                <c:pt idx="6">
                  <c:v>#N/A</c:v>
                </c:pt>
                <c:pt idx="7">
                  <c:v>1.01</c:v>
                </c:pt>
                <c:pt idx="8">
                  <c:v>0</c:v>
                </c:pt>
                <c:pt idx="9">
                  <c:v>0</c:v>
                </c:pt>
              </c:numCache>
            </c:numRef>
          </c:val>
          <c:extLst>
            <c:ext xmlns:c16="http://schemas.microsoft.com/office/drawing/2014/chart" uri="{C3380CC4-5D6E-409C-BE32-E72D297353CC}">
              <c16:uniqueId val="{00000000-BA45-46BD-BF1A-5897EE62B8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45-46BD-BF1A-5897EE62B8E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A45-46BD-BF1A-5897EE62B8EE}"/>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BA45-46BD-BF1A-5897EE62B8EE}"/>
            </c:ext>
          </c:extLst>
        </c:ser>
        <c:ser>
          <c:idx val="4"/>
          <c:order val="4"/>
          <c:tx>
            <c:strRef>
              <c:f>データシート!$A$31</c:f>
              <c:strCache>
                <c:ptCount val="1"/>
                <c:pt idx="0">
                  <c:v>介護保険事業勘定特別会計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1.1000000000000001</c:v>
                </c:pt>
                <c:pt idx="2">
                  <c:v>#N/A</c:v>
                </c:pt>
                <c:pt idx="3">
                  <c:v>0.59</c:v>
                </c:pt>
                <c:pt idx="4">
                  <c:v>#N/A</c:v>
                </c:pt>
                <c:pt idx="5">
                  <c:v>0.83</c:v>
                </c:pt>
                <c:pt idx="6">
                  <c:v>#N/A</c:v>
                </c:pt>
                <c:pt idx="7">
                  <c:v>0.01</c:v>
                </c:pt>
                <c:pt idx="8">
                  <c:v>#N/A</c:v>
                </c:pt>
                <c:pt idx="9">
                  <c:v>0.08</c:v>
                </c:pt>
              </c:numCache>
            </c:numRef>
          </c:val>
          <c:extLst>
            <c:ext xmlns:c16="http://schemas.microsoft.com/office/drawing/2014/chart" uri="{C3380CC4-5D6E-409C-BE32-E72D297353CC}">
              <c16:uniqueId val="{00000004-BA45-46BD-BF1A-5897EE62B8EE}"/>
            </c:ext>
          </c:extLst>
        </c:ser>
        <c:ser>
          <c:idx val="5"/>
          <c:order val="5"/>
          <c:tx>
            <c:strRef>
              <c:f>データシート!$A$32</c:f>
              <c:strCache>
                <c:ptCount val="1"/>
                <c:pt idx="0">
                  <c:v>個別排水処理事業会計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5-BA45-46BD-BF1A-5897EE62B8E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0.03</c:v>
                </c:pt>
                <c:pt idx="4">
                  <c:v>#N/A</c:v>
                </c:pt>
                <c:pt idx="5">
                  <c:v>0.32</c:v>
                </c:pt>
                <c:pt idx="6">
                  <c:v>#N/A</c:v>
                </c:pt>
                <c:pt idx="7">
                  <c:v>0.14000000000000001</c:v>
                </c:pt>
                <c:pt idx="8">
                  <c:v>#N/A</c:v>
                </c:pt>
                <c:pt idx="9">
                  <c:v>0.16</c:v>
                </c:pt>
              </c:numCache>
            </c:numRef>
          </c:val>
          <c:extLst>
            <c:ext xmlns:c16="http://schemas.microsoft.com/office/drawing/2014/chart" uri="{C3380CC4-5D6E-409C-BE32-E72D297353CC}">
              <c16:uniqueId val="{00000006-BA45-46BD-BF1A-5897EE62B8EE}"/>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1.31</c:v>
                </c:pt>
              </c:numCache>
            </c:numRef>
          </c:val>
          <c:extLst>
            <c:ext xmlns:c16="http://schemas.microsoft.com/office/drawing/2014/chart" uri="{C3380CC4-5D6E-409C-BE32-E72D297353CC}">
              <c16:uniqueId val="{00000007-BA45-46BD-BF1A-5897EE62B8E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1.79</c:v>
                </c:pt>
              </c:numCache>
            </c:numRef>
          </c:val>
          <c:extLst>
            <c:ext xmlns:c16="http://schemas.microsoft.com/office/drawing/2014/chart" uri="{C3380CC4-5D6E-409C-BE32-E72D297353CC}">
              <c16:uniqueId val="{00000008-BA45-46BD-BF1A-5897EE62B8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3.65</c:v>
                </c:pt>
                <c:pt idx="2">
                  <c:v>#N/A</c:v>
                </c:pt>
                <c:pt idx="3">
                  <c:v>3.6</c:v>
                </c:pt>
                <c:pt idx="4">
                  <c:v>#N/A</c:v>
                </c:pt>
                <c:pt idx="5">
                  <c:v>4.1399999999999997</c:v>
                </c:pt>
                <c:pt idx="6">
                  <c:v>#N/A</c:v>
                </c:pt>
                <c:pt idx="7">
                  <c:v>4.16</c:v>
                </c:pt>
                <c:pt idx="8">
                  <c:v>#N/A</c:v>
                </c:pt>
                <c:pt idx="9">
                  <c:v>3.18</c:v>
                </c:pt>
              </c:numCache>
            </c:numRef>
          </c:val>
          <c:extLst>
            <c:ext xmlns:c16="http://schemas.microsoft.com/office/drawing/2014/chart" uri="{C3380CC4-5D6E-409C-BE32-E72D297353CC}">
              <c16:uniqueId val="{00000009-BA45-46BD-BF1A-5897EE62B8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1359</c:v>
                </c:pt>
                <c:pt idx="5">
                  <c:v>1377</c:v>
                </c:pt>
                <c:pt idx="8">
                  <c:v>1370</c:v>
                </c:pt>
                <c:pt idx="11">
                  <c:v>1335</c:v>
                </c:pt>
                <c:pt idx="14">
                  <c:v>1374</c:v>
                </c:pt>
              </c:numCache>
            </c:numRef>
          </c:val>
          <c:extLst>
            <c:ext xmlns:c16="http://schemas.microsoft.com/office/drawing/2014/chart" uri="{C3380CC4-5D6E-409C-BE32-E72D297353CC}">
              <c16:uniqueId val="{00000000-E998-4E62-B58F-D7D6C2B3BF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1-E998-4E62-B58F-D7D6C2B3BF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16</c:v>
                </c:pt>
                <c:pt idx="6">
                  <c:v>9</c:v>
                </c:pt>
                <c:pt idx="9">
                  <c:v>13</c:v>
                </c:pt>
                <c:pt idx="12">
                  <c:v>5</c:v>
                </c:pt>
              </c:numCache>
            </c:numRef>
          </c:val>
          <c:extLst>
            <c:ext xmlns:c16="http://schemas.microsoft.com/office/drawing/2014/chart" uri="{C3380CC4-5D6E-409C-BE32-E72D297353CC}">
              <c16:uniqueId val="{00000002-E998-4E62-B58F-D7D6C2B3BF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24</c:v>
                </c:pt>
                <c:pt idx="6">
                  <c:v>24</c:v>
                </c:pt>
                <c:pt idx="9">
                  <c:v>23</c:v>
                </c:pt>
                <c:pt idx="12">
                  <c:v>23</c:v>
                </c:pt>
              </c:numCache>
            </c:numRef>
          </c:val>
          <c:extLst>
            <c:ext xmlns:c16="http://schemas.microsoft.com/office/drawing/2014/chart" uri="{C3380CC4-5D6E-409C-BE32-E72D297353CC}">
              <c16:uniqueId val="{00000003-E998-4E62-B58F-D7D6C2B3BF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170</c:v>
                </c:pt>
                <c:pt idx="6">
                  <c:v>181</c:v>
                </c:pt>
                <c:pt idx="9">
                  <c:v>198</c:v>
                </c:pt>
                <c:pt idx="12">
                  <c:v>224</c:v>
                </c:pt>
              </c:numCache>
            </c:numRef>
          </c:val>
          <c:extLst>
            <c:ext xmlns:c16="http://schemas.microsoft.com/office/drawing/2014/chart" uri="{C3380CC4-5D6E-409C-BE32-E72D297353CC}">
              <c16:uniqueId val="{00000004-E998-4E62-B58F-D7D6C2B3BF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98-4E62-B58F-D7D6C2B3BF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98-4E62-B58F-D7D6C2B3BF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1530</c:v>
                </c:pt>
                <c:pt idx="3">
                  <c:v>1587</c:v>
                </c:pt>
                <c:pt idx="6">
                  <c:v>1557</c:v>
                </c:pt>
                <c:pt idx="9">
                  <c:v>1490</c:v>
                </c:pt>
                <c:pt idx="12">
                  <c:v>1554</c:v>
                </c:pt>
              </c:numCache>
            </c:numRef>
          </c:val>
          <c:extLst>
            <c:ext xmlns:c16="http://schemas.microsoft.com/office/drawing/2014/chart" uri="{C3380CC4-5D6E-409C-BE32-E72D297353CC}">
              <c16:uniqueId val="{00000007-E998-4E62-B58F-D7D6C2B3BF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416</c:v>
                </c:pt>
                <c:pt idx="2">
                  <c:v>#N/A</c:v>
                </c:pt>
                <c:pt idx="3">
                  <c:v>#N/A</c:v>
                </c:pt>
                <c:pt idx="4">
                  <c:v>421</c:v>
                </c:pt>
                <c:pt idx="5">
                  <c:v>#N/A</c:v>
                </c:pt>
                <c:pt idx="6">
                  <c:v>#N/A</c:v>
                </c:pt>
                <c:pt idx="7">
                  <c:v>402</c:v>
                </c:pt>
                <c:pt idx="8">
                  <c:v>#N/A</c:v>
                </c:pt>
                <c:pt idx="9">
                  <c:v>#N/A</c:v>
                </c:pt>
                <c:pt idx="10">
                  <c:v>390</c:v>
                </c:pt>
                <c:pt idx="11">
                  <c:v>#N/A</c:v>
                </c:pt>
                <c:pt idx="12">
                  <c:v>#N/A</c:v>
                </c:pt>
                <c:pt idx="13">
                  <c:v>433</c:v>
                </c:pt>
                <c:pt idx="14">
                  <c:v>#N/A</c:v>
                </c:pt>
              </c:numCache>
            </c:numRef>
          </c:val>
          <c:smooth val="0"/>
          <c:extLst>
            <c:ext xmlns:c16="http://schemas.microsoft.com/office/drawing/2014/chart" uri="{C3380CC4-5D6E-409C-BE32-E72D297353CC}">
              <c16:uniqueId val="{00000008-E998-4E62-B58F-D7D6C2B3BF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11744</c:v>
                </c:pt>
                <c:pt idx="5">
                  <c:v>11901</c:v>
                </c:pt>
                <c:pt idx="8">
                  <c:v>11863</c:v>
                </c:pt>
                <c:pt idx="11">
                  <c:v>11957</c:v>
                </c:pt>
                <c:pt idx="14">
                  <c:v>11698</c:v>
                </c:pt>
              </c:numCache>
            </c:numRef>
          </c:val>
          <c:extLst>
            <c:ext xmlns:c16="http://schemas.microsoft.com/office/drawing/2014/chart" uri="{C3380CC4-5D6E-409C-BE32-E72D297353CC}">
              <c16:uniqueId val="{00000000-A0CD-423C-B3B9-32ACC22455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2161</c:v>
                </c:pt>
                <c:pt idx="5">
                  <c:v>2009</c:v>
                </c:pt>
                <c:pt idx="8">
                  <c:v>2377</c:v>
                </c:pt>
                <c:pt idx="11">
                  <c:v>2232</c:v>
                </c:pt>
                <c:pt idx="14">
                  <c:v>2212</c:v>
                </c:pt>
              </c:numCache>
            </c:numRef>
          </c:val>
          <c:extLst>
            <c:ext xmlns:c16="http://schemas.microsoft.com/office/drawing/2014/chart" uri="{C3380CC4-5D6E-409C-BE32-E72D297353CC}">
              <c16:uniqueId val="{00000001-A0CD-423C-B3B9-32ACC22455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4136</c:v>
                </c:pt>
                <c:pt idx="5">
                  <c:v>4187</c:v>
                </c:pt>
                <c:pt idx="8">
                  <c:v>4330</c:v>
                </c:pt>
                <c:pt idx="11">
                  <c:v>4355</c:v>
                </c:pt>
                <c:pt idx="14">
                  <c:v>4161</c:v>
                </c:pt>
              </c:numCache>
            </c:numRef>
          </c:val>
          <c:extLst>
            <c:ext xmlns:c16="http://schemas.microsoft.com/office/drawing/2014/chart" uri="{C3380CC4-5D6E-409C-BE32-E72D297353CC}">
              <c16:uniqueId val="{00000002-A0CD-423C-B3B9-32ACC22455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D-423C-B3B9-32ACC22455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CD-423C-B3B9-32ACC22455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D-423C-B3B9-32ACC22455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1057</c:v>
                </c:pt>
                <c:pt idx="3">
                  <c:v>1041</c:v>
                </c:pt>
                <c:pt idx="6">
                  <c:v>974</c:v>
                </c:pt>
                <c:pt idx="9">
                  <c:v>1042</c:v>
                </c:pt>
                <c:pt idx="12">
                  <c:v>1005</c:v>
                </c:pt>
              </c:numCache>
            </c:numRef>
          </c:val>
          <c:extLst>
            <c:ext xmlns:c16="http://schemas.microsoft.com/office/drawing/2014/chart" uri="{C3380CC4-5D6E-409C-BE32-E72D297353CC}">
              <c16:uniqueId val="{00000006-A0CD-423C-B3B9-32ACC22455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282</c:v>
                </c:pt>
                <c:pt idx="3">
                  <c:v>261</c:v>
                </c:pt>
                <c:pt idx="6">
                  <c:v>240</c:v>
                </c:pt>
                <c:pt idx="9">
                  <c:v>219</c:v>
                </c:pt>
                <c:pt idx="12">
                  <c:v>198</c:v>
                </c:pt>
              </c:numCache>
            </c:numRef>
          </c:val>
          <c:extLst>
            <c:ext xmlns:c16="http://schemas.microsoft.com/office/drawing/2014/chart" uri="{C3380CC4-5D6E-409C-BE32-E72D297353CC}">
              <c16:uniqueId val="{00000007-A0CD-423C-B3B9-32ACC22455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819</c:v>
                </c:pt>
                <c:pt idx="3">
                  <c:v>753</c:v>
                </c:pt>
                <c:pt idx="6">
                  <c:v>768</c:v>
                </c:pt>
                <c:pt idx="9">
                  <c:v>745</c:v>
                </c:pt>
                <c:pt idx="12">
                  <c:v>765</c:v>
                </c:pt>
              </c:numCache>
            </c:numRef>
          </c:val>
          <c:extLst>
            <c:ext xmlns:c16="http://schemas.microsoft.com/office/drawing/2014/chart" uri="{C3380CC4-5D6E-409C-BE32-E72D297353CC}">
              <c16:uniqueId val="{00000008-A0CD-423C-B3B9-32ACC22455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c:v>
                </c:pt>
                <c:pt idx="3">
                  <c:v>11</c:v>
                </c:pt>
                <c:pt idx="6">
                  <c:v>4</c:v>
                </c:pt>
                <c:pt idx="9">
                  <c:v>0</c:v>
                </c:pt>
                <c:pt idx="12">
                  <c:v>0</c:v>
                </c:pt>
              </c:numCache>
            </c:numRef>
          </c:val>
          <c:extLst>
            <c:ext xmlns:c16="http://schemas.microsoft.com/office/drawing/2014/chart" uri="{C3380CC4-5D6E-409C-BE32-E72D297353CC}">
              <c16:uniqueId val="{00000009-A0CD-423C-B3B9-32ACC22455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15713</c:v>
                </c:pt>
                <c:pt idx="3">
                  <c:v>15467</c:v>
                </c:pt>
                <c:pt idx="6">
                  <c:v>16414</c:v>
                </c:pt>
                <c:pt idx="9">
                  <c:v>16477</c:v>
                </c:pt>
                <c:pt idx="12">
                  <c:v>16191</c:v>
                </c:pt>
              </c:numCache>
            </c:numRef>
          </c:val>
          <c:extLst>
            <c:ext xmlns:c16="http://schemas.microsoft.com/office/drawing/2014/chart" uri="{C3380CC4-5D6E-409C-BE32-E72D297353CC}">
              <c16:uniqueId val="{0000000A-A0CD-423C-B3B9-32ACC22455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89</c:v>
                </c:pt>
                <c:pt idx="14">
                  <c:v>#N/A</c:v>
                </c:pt>
              </c:numCache>
            </c:numRef>
          </c:val>
          <c:smooth val="0"/>
          <c:extLst>
            <c:ext xmlns:c16="http://schemas.microsoft.com/office/drawing/2014/chart" uri="{C3380CC4-5D6E-409C-BE32-E72D297353CC}">
              <c16:uniqueId val="{0000000B-A0CD-423C-B3B9-32ACC22455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1316</c:v>
                </c:pt>
                <c:pt idx="1">
                  <c:v>1316</c:v>
                </c:pt>
                <c:pt idx="2">
                  <c:v>1229</c:v>
                </c:pt>
              </c:numCache>
            </c:numRef>
          </c:val>
          <c:extLst>
            <c:ext xmlns:c16="http://schemas.microsoft.com/office/drawing/2014/chart" uri="{C3380CC4-5D6E-409C-BE32-E72D297353CC}">
              <c16:uniqueId val="{00000000-7BE9-40B3-80FC-E58C3C65FF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357</c:v>
                </c:pt>
                <c:pt idx="1">
                  <c:v>357</c:v>
                </c:pt>
                <c:pt idx="2">
                  <c:v>357</c:v>
                </c:pt>
              </c:numCache>
            </c:numRef>
          </c:val>
          <c:extLst>
            <c:ext xmlns:c16="http://schemas.microsoft.com/office/drawing/2014/chart" uri="{C3380CC4-5D6E-409C-BE32-E72D297353CC}">
              <c16:uniqueId val="{00000001-7BE9-40B3-80FC-E58C3C65FF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3668</c:v>
                </c:pt>
                <c:pt idx="1">
                  <c:v>3690</c:v>
                </c:pt>
                <c:pt idx="2">
                  <c:v>3541</c:v>
                </c:pt>
              </c:numCache>
            </c:numRef>
          </c:val>
          <c:extLst>
            <c:ext xmlns:c16="http://schemas.microsoft.com/office/drawing/2014/chart" uri="{C3380CC4-5D6E-409C-BE32-E72D297353CC}">
              <c16:uniqueId val="{00000002-7BE9-40B3-80FC-E58C3C65FF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元利償還金が令和２年度から増加した要因として、平成２９年度に実施した大型建設事業の元金償還が始まったためである。</a:t>
          </a:r>
          <a:endParaRPr lang="ja-JP" altLang="ja-JP">
            <a:effectLst/>
          </a:endParaRPr>
        </a:p>
        <a:p>
          <a:r>
            <a:rPr kumimoji="1" lang="ja-JP" altLang="ja-JP" sz="1100">
              <a:solidFill>
                <a:schemeClr val="dk1"/>
              </a:solidFill>
              <a:effectLst/>
              <a:latin typeface="+mn-lt"/>
              <a:ea typeface="+mn-ea"/>
              <a:cs typeface="+mn-cs"/>
            </a:rPr>
            <a:t>　しかし、それに伴い算入公債等も増加したことから、実質公債費比率に大きな変動はない。</a:t>
          </a:r>
          <a:endParaRPr lang="ja-JP" altLang="ja-JP">
            <a:effectLst/>
          </a:endParaRPr>
        </a:p>
        <a:p>
          <a:r>
            <a:rPr kumimoji="1" lang="ja-JP" altLang="ja-JP" sz="1100">
              <a:solidFill>
                <a:schemeClr val="dk1"/>
              </a:solidFill>
              <a:effectLst/>
              <a:latin typeface="+mn-lt"/>
              <a:ea typeface="+mn-ea"/>
              <a:cs typeface="+mn-cs"/>
            </a:rPr>
            <a:t>　実質公債費比率は、分母である標準財政規模が交付税によって大きく左右されるが、実質公債費比率の分子の推移では合併時に比べ大きく減少しており、財政の健全化が図られている。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満期一括償還地方債を借入していないため積立していない。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将来負担の主要素である地方債の現在高について、平成２９年度に大型建設事業を行ったため大幅に増加したが、それに充当可能な特定財源があることから将来負担比率には影響してこない。</a:t>
          </a:r>
          <a:endParaRPr lang="ja-JP" altLang="ja-JP" sz="1400">
            <a:effectLst/>
          </a:endParaRPr>
        </a:p>
        <a:p>
          <a:r>
            <a:rPr kumimoji="1" lang="ja-JP" altLang="ja-JP" sz="1100">
              <a:solidFill>
                <a:schemeClr val="dk1"/>
              </a:solidFill>
              <a:effectLst/>
              <a:latin typeface="+mn-lt"/>
              <a:ea typeface="+mn-ea"/>
              <a:cs typeface="+mn-cs"/>
            </a:rPr>
            <a:t>　合併以降、普通交付税の合併算定替の保障期間に中期的な財政推計のもと、普通建設事業費とのバランスを考慮しながら新規地方債発行の抑制と、基金への積み増しが大きな効果をもたらしており、結果として将来負担率は</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％と低い数値</a:t>
          </a:r>
          <a:r>
            <a:rPr kumimoji="1" lang="ja-JP" altLang="ja-JP" sz="1100">
              <a:solidFill>
                <a:schemeClr val="dk1"/>
              </a:solidFill>
              <a:effectLst/>
              <a:latin typeface="+mn-lt"/>
              <a:ea typeface="+mn-ea"/>
              <a:cs typeface="+mn-cs"/>
            </a:rPr>
            <a:t>を維持している。</a:t>
          </a:r>
          <a:endParaRPr lang="ja-JP" altLang="ja-JP" sz="1400">
            <a:effectLst/>
          </a:endParaRPr>
        </a:p>
        <a:p>
          <a:r>
            <a:rPr kumimoji="1" lang="ja-JP" altLang="ja-JP" sz="1100">
              <a:solidFill>
                <a:schemeClr val="dk1"/>
              </a:solidFill>
              <a:effectLst/>
              <a:latin typeface="+mn-lt"/>
              <a:ea typeface="+mn-ea"/>
              <a:cs typeface="+mn-cs"/>
            </a:rPr>
            <a:t>　今後地方交付税の増額を見込むことが難しいことから、財政規模を抑えつつ一般財源支出の縮減に引き続き努めていく。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北海道大空町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物価高騰などによる財源不足に伴い「財政調整基金」を</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百万円、大空高等学校交流拠点施設増築工事に伴い「公共施設等整備</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取り崩した</a:t>
          </a:r>
          <a:r>
            <a:rPr kumimoji="1" lang="ja-JP" altLang="ja-JP" sz="1100">
              <a:solidFill>
                <a:schemeClr val="dk1"/>
              </a:solidFill>
              <a:effectLst/>
              <a:latin typeface="+mn-lt"/>
              <a:ea typeface="+mn-ea"/>
              <a:cs typeface="+mn-cs"/>
            </a:rPr>
            <a:t>こと等により基金全体</a:t>
          </a:r>
          <a:r>
            <a:rPr kumimoji="1" lang="ja-JP" altLang="en-US" sz="1100">
              <a:solidFill>
                <a:schemeClr val="dk1"/>
              </a:solidFill>
              <a:effectLst/>
              <a:latin typeface="+mn-lt"/>
              <a:ea typeface="+mn-ea"/>
              <a:cs typeface="+mn-cs"/>
            </a:rPr>
            <a:t>としては</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・財政推計で当分の間財源不足を見込んでいることから、財政調整基金及び特定目的金を取り崩していくため、減少していく見込み。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・公共施設等整備基金：公用又は公共用に供する施設等の整備に要する経費及び既設の公共施設等の整備に要する経費</a:t>
          </a:r>
          <a:endParaRPr lang="ja-JP" altLang="ja-JP" sz="1400">
            <a:effectLst/>
          </a:endParaRPr>
        </a:p>
        <a:p>
          <a:r>
            <a:rPr kumimoji="1" lang="ja-JP" altLang="ja-JP" sz="1100">
              <a:solidFill>
                <a:schemeClr val="dk1"/>
              </a:solidFill>
              <a:effectLst/>
              <a:latin typeface="+mn-lt"/>
              <a:ea typeface="+mn-ea"/>
              <a:cs typeface="+mn-cs"/>
            </a:rPr>
            <a:t>　・地域福祉・医療基金：地域における高齢者等の保健福祉の増進並びに医療の確保及び安定化を図るための経費</a:t>
          </a:r>
          <a:endParaRPr lang="ja-JP" altLang="ja-JP" sz="1400">
            <a:effectLst/>
          </a:endParaRPr>
        </a:p>
        <a:p>
          <a:r>
            <a:rPr kumimoji="1" lang="ja-JP" altLang="ja-JP" sz="1100">
              <a:solidFill>
                <a:schemeClr val="dk1"/>
              </a:solidFill>
              <a:effectLst/>
              <a:latin typeface="+mn-lt"/>
              <a:ea typeface="+mn-ea"/>
              <a:cs typeface="+mn-cs"/>
            </a:rPr>
            <a:t>　・網走湖環境改善対策基金：網走湖の環境改善と水産振興に要する経費</a:t>
          </a:r>
          <a:endParaRPr lang="ja-JP" altLang="ja-JP" sz="1400">
            <a:effectLst/>
          </a:endParaRPr>
        </a:p>
        <a:p>
          <a:r>
            <a:rPr kumimoji="1" lang="ja-JP" altLang="ja-JP" sz="1100">
              <a:solidFill>
                <a:schemeClr val="dk1"/>
              </a:solidFill>
              <a:effectLst/>
              <a:latin typeface="+mn-lt"/>
              <a:ea typeface="+mn-ea"/>
              <a:cs typeface="+mn-cs"/>
            </a:rPr>
            <a:t>　・学校教育施設建設基金：学校教育施設の建設に要する経費</a:t>
          </a:r>
          <a:endParaRPr lang="ja-JP" altLang="ja-JP" sz="1400">
            <a:effectLst/>
          </a:endParaRPr>
        </a:p>
        <a:p>
          <a:r>
            <a:rPr kumimoji="1" lang="ja-JP" altLang="ja-JP" sz="1100">
              <a:solidFill>
                <a:schemeClr val="dk1"/>
              </a:solidFill>
              <a:effectLst/>
              <a:latin typeface="+mn-lt"/>
              <a:ea typeface="+mn-ea"/>
              <a:cs typeface="+mn-cs"/>
            </a:rPr>
            <a:t>　・地域振興基金：町民の連携強化又は地域の振興を図るための経費</a:t>
          </a:r>
          <a:endParaRPr lang="ja-JP" altLang="ja-JP" sz="1400">
            <a:effectLst/>
          </a:endParaRPr>
        </a:p>
        <a:p>
          <a:r>
            <a:rPr kumimoji="1" lang="ja-JP" altLang="ja-JP" sz="1100">
              <a:solidFill>
                <a:schemeClr val="dk1"/>
              </a:solidFill>
              <a:effectLst/>
              <a:latin typeface="+mn-lt"/>
              <a:ea typeface="+mn-ea"/>
              <a:cs typeface="+mn-cs"/>
            </a:rPr>
            <a:t>　・子ども未来づくり教育基金：子どもたちが未来に向かって自立・共生し、たくましく生きるための基礎づくりを推進する事業に要する経費</a:t>
          </a:r>
          <a:endParaRPr lang="ja-JP" altLang="ja-JP" sz="1400">
            <a:effectLst/>
          </a:endParaRPr>
        </a:p>
        <a:p>
          <a:r>
            <a:rPr kumimoji="1" lang="ja-JP" altLang="ja-JP" sz="1100">
              <a:solidFill>
                <a:schemeClr val="dk1"/>
              </a:solidFill>
              <a:effectLst/>
              <a:latin typeface="+mn-lt"/>
              <a:ea typeface="+mn-ea"/>
              <a:cs typeface="+mn-cs"/>
            </a:rPr>
            <a:t>　・森林環境譲与税基金：森林施業、人材育成、担い手の確保、木材利用の促進、普及啓発等の森林整備及びその促進に要する経費</a:t>
          </a:r>
          <a:endParaRPr lang="ja-JP" altLang="ja-JP" sz="1400">
            <a:effectLst/>
          </a:endParaRPr>
        </a:p>
        <a:p>
          <a:r>
            <a:rPr kumimoji="1" lang="ja-JP" altLang="ja-JP" sz="1100">
              <a:solidFill>
                <a:schemeClr val="dk1"/>
              </a:solidFill>
              <a:effectLst/>
              <a:latin typeface="+mn-lt"/>
              <a:ea typeface="+mn-ea"/>
              <a:cs typeface="+mn-cs"/>
            </a:rPr>
            <a:t>　・女満別空港活性化基金：女満別空港の利用拡大及び活性化を図り、地域振興に資する事業に要する経費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・公共施設等整備基金：公共施設の改修等に活用するため、</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百万円を取り崩したため。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・地域振興基金：地域振興に関する事業に活用するため、</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百万円を取り崩したため。</a:t>
          </a:r>
          <a:endParaRPr lang="ja-JP" altLang="ja-JP" sz="1400">
            <a:effectLst/>
          </a:endParaRPr>
        </a:p>
        <a:p>
          <a:r>
            <a:rPr kumimoji="1" lang="ja-JP" altLang="ja-JP" sz="1100">
              <a:solidFill>
                <a:schemeClr val="dk1"/>
              </a:solidFill>
              <a:effectLst/>
              <a:latin typeface="+mn-lt"/>
              <a:ea typeface="+mn-ea"/>
              <a:cs typeface="+mn-cs"/>
            </a:rPr>
            <a:t>　・地域福祉・医療基金：今後、病院建物等の修繕等に活用するため</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百万円を積立したため。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子ども未来づくり教育基金：</a:t>
          </a:r>
          <a:r>
            <a:rPr kumimoji="1" lang="ja-JP" altLang="en-US" sz="1100">
              <a:solidFill>
                <a:schemeClr val="dk1"/>
              </a:solidFill>
              <a:effectLst/>
              <a:latin typeface="+mn-lt"/>
              <a:ea typeface="+mn-ea"/>
              <a:cs typeface="+mn-cs"/>
            </a:rPr>
            <a:t>子ども子育て施策等に活用するため、</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百万円を取り崩したため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・財政推計で当分の間財源不足を見込んでいることから、公共施設等整備基金、地域振興基金、子ども未来づくり教育基金等中長期的に取り崩していく予定。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物価高騰などの影響により、財源不足となり、基金を取り崩したことから減少した</a:t>
          </a:r>
          <a:r>
            <a:rPr kumimoji="1" lang="ja-JP" altLang="ja-JP" sz="1100">
              <a:solidFill>
                <a:schemeClr val="dk1"/>
              </a:solidFill>
              <a:effectLst/>
              <a:latin typeface="+mn-lt"/>
              <a:ea typeface="+mn-ea"/>
              <a:cs typeface="+mn-cs"/>
            </a:rPr>
            <a:t>。</a:t>
          </a:r>
          <a:endParaRPr lang="en-US" altLang="ja-JP" sz="1400">
            <a:effectLst/>
          </a:endParaRPr>
        </a:p>
        <a:p>
          <a:r>
            <a:rPr kumimoji="1" lang="ja-JP" altLang="en-US" sz="1400">
              <a:solidFill>
                <a:schemeClr val="dk1"/>
              </a:solidFill>
              <a:effectLst/>
              <a:latin typeface="+mn-lt"/>
              <a:ea typeface="+mn-ea"/>
              <a:cs typeface="+mn-cs"/>
            </a:rPr>
            <a:t>　</a:t>
          </a:r>
          <a:endParaRPr kumimoji="1"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・財政推計で当分の間財源不足を見込んでいることから、財政調整基金を取り崩していくため、減少していく見込み。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・繰上償還等がない限り取り崩す予定はない。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6,441
6,390
343.66
9,911,614
9,734,993
172,804
5,429,786
16,191,075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町内に空港が所在するため、航空業に係る固定資産税や航空燃料譲与税の収入があるものの、歳入に占める町税の割合は１割程度であり、人口が減少していく中、今後も地方交付税の依存度が高まる傾向に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108451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前年度に続き、</a:t>
          </a:r>
          <a:r>
            <a:rPr kumimoji="1" lang="ja-JP" altLang="ja-JP" sz="1100">
              <a:solidFill>
                <a:schemeClr val="dk1"/>
              </a:solidFill>
              <a:effectLst/>
              <a:latin typeface="+mn-lt"/>
              <a:ea typeface="+mn-ea"/>
              <a:cs typeface="+mn-cs"/>
            </a:rPr>
            <a:t>９０％を超え、高い比率となっている。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前年度より公債費、人件費、物件費は増加した。歳出に占める公債費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人件費、物件費の比率が高く、依然として財政の硬直化が進んだ状態となっている。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引き続き新たな町債発行の抑制や、経常経費の抑制に努める。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64</xdr:row>
      <xdr:rowOff>102108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4112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102108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4460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63</xdr:row>
      <xdr:rowOff>143256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8186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186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116095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の合併以降、総合支所方式を採用しており、人件費や物件費は類似団体に比べ高い傾向にある。人件費については、「定員適正化計画」により、職員の適正な配置や組織・機構の見直しを図り、職員給与費の削減に努めているが、令和３年度に町立の北海道大空高等学校が開校したため、新たに教職員に係る人件費等が同年度から増額となっている。物件費については、引き続き経費節減に努めているが、公共施設は旧町村ごとに類似施設があるため、物件費を押し上げる要因になっている。老朽化が著しいものも多く、必要性等を考慮しながら効率的運用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169118</xdr:rowOff>
    </xdr:from>
    <xdr:to>
      <xdr:col>23</xdr:col>
      <xdr:colOff>133350</xdr:colOff>
      <xdr:row>85</xdr:row>
      <xdr:rowOff>62897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570918"/>
          <a:ext cx="838200" cy="6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111094</xdr:rowOff>
    </xdr:from>
    <xdr:to>
      <xdr:col>19</xdr:col>
      <xdr:colOff>133350</xdr:colOff>
      <xdr:row>84</xdr:row>
      <xdr:rowOff>169118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512894"/>
          <a:ext cx="889000" cy="5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108823</xdr:rowOff>
    </xdr:from>
    <xdr:to>
      <xdr:col>15</xdr:col>
      <xdr:colOff>82550</xdr:colOff>
      <xdr:row>84</xdr:row>
      <xdr:rowOff>111094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510623"/>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151671</xdr:rowOff>
    </xdr:from>
    <xdr:to>
      <xdr:col>11</xdr:col>
      <xdr:colOff>31750</xdr:colOff>
      <xdr:row>84</xdr:row>
      <xdr:rowOff>108823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82021"/>
          <a:ext cx="889000" cy="1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12097</xdr:rowOff>
    </xdr:from>
    <xdr:to>
      <xdr:col>23</xdr:col>
      <xdr:colOff>184150</xdr:colOff>
      <xdr:row>85</xdr:row>
      <xdr:rowOff>113697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5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155624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55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118318</xdr:rowOff>
    </xdr:from>
    <xdr:to>
      <xdr:col>19</xdr:col>
      <xdr:colOff>184150</xdr:colOff>
      <xdr:row>85</xdr:row>
      <xdr:rowOff>48468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2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33245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0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60294</xdr:rowOff>
    </xdr:from>
    <xdr:to>
      <xdr:col>15</xdr:col>
      <xdr:colOff>133350</xdr:colOff>
      <xdr:row>84</xdr:row>
      <xdr:rowOff>161894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4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146671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54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58023</xdr:rowOff>
    </xdr:from>
    <xdr:to>
      <xdr:col>11</xdr:col>
      <xdr:colOff>82550</xdr:colOff>
      <xdr:row>84</xdr:row>
      <xdr:rowOff>159623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144400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4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100871</xdr:rowOff>
    </xdr:from>
    <xdr:to>
      <xdr:col>7</xdr:col>
      <xdr:colOff>31750</xdr:colOff>
      <xdr:row>84</xdr:row>
      <xdr:rowOff>31021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15798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41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類似団体に比べやや高い指数で推移しているが、「定員適正化計画」により、合併時の平成１８年度に比べ職員数は減少している。</a:t>
          </a:r>
          <a:endParaRPr lang="ja-JP" altLang="ja-JP" sz="1400">
            <a:effectLst/>
          </a:endParaRPr>
        </a:p>
        <a:p>
          <a:r>
            <a:rPr kumimoji="1" lang="ja-JP" altLang="ja-JP" sz="1100">
              <a:solidFill>
                <a:schemeClr val="dk1"/>
              </a:solidFill>
              <a:effectLst/>
              <a:latin typeface="+mn-lt"/>
              <a:ea typeface="+mn-ea"/>
              <a:cs typeface="+mn-cs"/>
            </a:rPr>
            <a:t>　効率的な執行体制を確立するため、今後も事務事業の見直しなど職員数の適正化に努める。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88195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１８年の合併以降、総合支所方式による行政運営のため、類似団体に比べ職員数は多い状況にあったが、職員数について「定員適正化計画」による適正化を進めた結果、計画目標を達成している状況にあるが、人口減少に伴い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人当たりの職員数は増加傾向にある。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今後も行政サービスの提供とバランスをとりながら、適正な職員定数の確保に努める。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7289</xdr:rowOff>
    </xdr:from>
    <xdr:to>
      <xdr:col>81</xdr:col>
      <xdr:colOff>44450</xdr:colOff>
      <xdr:row>62</xdr:row>
      <xdr:rowOff>59893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37189"/>
          <a:ext cx="838200" cy="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156540</xdr:rowOff>
    </xdr:from>
    <xdr:to>
      <xdr:col>77</xdr:col>
      <xdr:colOff>44450</xdr:colOff>
      <xdr:row>62</xdr:row>
      <xdr:rowOff>7289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14990"/>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145441</xdr:rowOff>
    </xdr:from>
    <xdr:to>
      <xdr:col>72</xdr:col>
      <xdr:colOff>203200</xdr:colOff>
      <xdr:row>61</xdr:row>
      <xdr:rowOff>156540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603891"/>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128067</xdr:rowOff>
    </xdr:from>
    <xdr:to>
      <xdr:col>68</xdr:col>
      <xdr:colOff>152400</xdr:colOff>
      <xdr:row>61</xdr:row>
      <xdr:rowOff>145441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8651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9093</xdr:rowOff>
    </xdr:from>
    <xdr:to>
      <xdr:col>81</xdr:col>
      <xdr:colOff>95250</xdr:colOff>
      <xdr:row>62</xdr:row>
      <xdr:rowOff>110693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6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152620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127939</xdr:rowOff>
    </xdr:from>
    <xdr:to>
      <xdr:col>77</xdr:col>
      <xdr:colOff>95250</xdr:colOff>
      <xdr:row>62</xdr:row>
      <xdr:rowOff>58089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42866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7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105740</xdr:rowOff>
    </xdr:from>
    <xdr:to>
      <xdr:col>73</xdr:col>
      <xdr:colOff>44450</xdr:colOff>
      <xdr:row>62</xdr:row>
      <xdr:rowOff>35890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20667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5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94641</xdr:rowOff>
    </xdr:from>
    <xdr:to>
      <xdr:col>68</xdr:col>
      <xdr:colOff>203200</xdr:colOff>
      <xdr:row>62</xdr:row>
      <xdr:rowOff>24791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9568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3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77267</xdr:rowOff>
    </xdr:from>
    <xdr:to>
      <xdr:col>64</xdr:col>
      <xdr:colOff>152400</xdr:colOff>
      <xdr:row>62</xdr:row>
      <xdr:rowOff>7417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163644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2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平均数値を上回っている。改善に向け、中期的な財政推計の中で、住民生活とのバランスを図りながら引き続き新規地方債発行を抑制し、公債費の圧縮により他の行政サービスの充実へ転換できるよう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15875</xdr:rowOff>
    </xdr:from>
    <xdr:to>
      <xdr:col>81</xdr:col>
      <xdr:colOff>44450</xdr:colOff>
      <xdr:row>41</xdr:row>
      <xdr:rowOff>25929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4532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56092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56092</xdr:rowOff>
    </xdr:from>
    <xdr:to>
      <xdr:col>72</xdr:col>
      <xdr:colOff>203200</xdr:colOff>
      <xdr:row>41</xdr:row>
      <xdr:rowOff>56092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56092</xdr:rowOff>
    </xdr:from>
    <xdr:to>
      <xdr:col>68</xdr:col>
      <xdr:colOff>152400</xdr:colOff>
      <xdr:row>41</xdr:row>
      <xdr:rowOff>106363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85542"/>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146579</xdr:rowOff>
    </xdr:from>
    <xdr:to>
      <xdr:col>81</xdr:col>
      <xdr:colOff>95250</xdr:colOff>
      <xdr:row>41</xdr:row>
      <xdr:rowOff>76729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118656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7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51452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5292</xdr:rowOff>
    </xdr:from>
    <xdr:to>
      <xdr:col>73</xdr:col>
      <xdr:colOff>44450</xdr:colOff>
      <xdr:row>41</xdr:row>
      <xdr:rowOff>106892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91669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5292</xdr:rowOff>
    </xdr:from>
    <xdr:to>
      <xdr:col>68</xdr:col>
      <xdr:colOff>203200</xdr:colOff>
      <xdr:row>41</xdr:row>
      <xdr:rowOff>106892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91669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55563</xdr:rowOff>
    </xdr:from>
    <xdr:to>
      <xdr:col>64</xdr:col>
      <xdr:colOff>152400</xdr:colOff>
      <xdr:row>41</xdr:row>
      <xdr:rowOff>157163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141940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算出</a:t>
          </a:r>
          <a:r>
            <a:rPr kumimoji="1" lang="ja-JP" altLang="en-US" sz="1100">
              <a:solidFill>
                <a:schemeClr val="dk1"/>
              </a:solidFill>
              <a:effectLst/>
              <a:latin typeface="+mn-lt"/>
              <a:ea typeface="+mn-ea"/>
              <a:cs typeface="+mn-cs"/>
            </a:rPr>
            <a:t>されたが、低い数値となっている。</a:t>
          </a:r>
          <a:r>
            <a:rPr kumimoji="1" lang="ja-JP" altLang="ja-JP" sz="1100">
              <a:solidFill>
                <a:schemeClr val="dk1"/>
              </a:solidFill>
              <a:effectLst/>
              <a:latin typeface="+mn-lt"/>
              <a:ea typeface="+mn-ea"/>
              <a:cs typeface="+mn-cs"/>
            </a:rPr>
            <a:t>地方債残高は類似団体平均と比較し高めであることや、地方交付税の増加を見込むことは難しいことから、引き続き地方債の発行は慎重に行う必要がある。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後世への負担を増加させないように新規事業の実施には十分な検討を行い財政の健全化に努める。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56545</xdr:rowOff>
    </xdr:from>
    <xdr:to>
      <xdr:col>81</xdr:col>
      <xdr:colOff>95250</xdr:colOff>
      <xdr:row>13</xdr:row>
      <xdr:rowOff>158145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28622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5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6,441
6,390
343.66
9,911,614
9,734,993
172,804
5,429,786
16,191,075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度に「大空町定員適正化計画」を策定し、職員数の適正化に取り組んでいる。合併後、新規採用の抑制や組織の見直しを実施するなどして、職員数はほぼ計画目標どおり進んでいることから、類似団体等より低い割合となった。</a:t>
          </a:r>
          <a:endParaRPr lang="ja-JP" altLang="ja-JP" sz="1400">
            <a:effectLst/>
          </a:endParaRPr>
        </a:p>
        <a:p>
          <a:r>
            <a:rPr kumimoji="1" lang="ja-JP" altLang="ja-JP" sz="1100">
              <a:solidFill>
                <a:schemeClr val="dk1"/>
              </a:solidFill>
              <a:effectLst/>
              <a:latin typeface="+mn-lt"/>
              <a:ea typeface="+mn-ea"/>
              <a:cs typeface="+mn-cs"/>
            </a:rPr>
            <a:t>　今後も行政サービスの質との兼ね合いを考慮しながら適正な職員数確保に努めていかなければならない。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140063</xdr:rowOff>
    </xdr:from>
    <xdr:to>
      <xdr:col>24</xdr:col>
      <xdr:colOff>25400</xdr:colOff>
      <xdr:row>34</xdr:row>
      <xdr:rowOff>166189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6936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34</xdr:row>
      <xdr:rowOff>166189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236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94343</xdr:rowOff>
    </xdr:from>
    <xdr:to>
      <xdr:col>15</xdr:col>
      <xdr:colOff>98425</xdr:colOff>
      <xdr:row>34</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2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133531</xdr:rowOff>
    </xdr:from>
    <xdr:to>
      <xdr:col>11</xdr:col>
      <xdr:colOff>9525</xdr:colOff>
      <xdr:row>34</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62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89263</xdr:rowOff>
    </xdr:from>
    <xdr:to>
      <xdr:col>24</xdr:col>
      <xdr:colOff>76200</xdr:colOff>
      <xdr:row>35</xdr:row>
      <xdr:rowOff>19413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105790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115389</xdr:rowOff>
    </xdr:from>
    <xdr:to>
      <xdr:col>20</xdr:col>
      <xdr:colOff>38100</xdr:colOff>
      <xdr:row>35</xdr:row>
      <xdr:rowOff>45539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55716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1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43543</xdr:rowOff>
    </xdr:from>
    <xdr:to>
      <xdr:col>15</xdr:col>
      <xdr:colOff>149225</xdr:colOff>
      <xdr:row>34</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155320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82731</xdr:rowOff>
    </xdr:from>
    <xdr:to>
      <xdr:col>6</xdr:col>
      <xdr:colOff>171450</xdr:colOff>
      <xdr:row>35</xdr:row>
      <xdr:rowOff>12881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23058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a:t>
          </a:r>
          <a:r>
            <a:rPr kumimoji="1" lang="ja-JP" altLang="en-US" sz="1100">
              <a:solidFill>
                <a:schemeClr val="dk1"/>
              </a:solidFill>
              <a:effectLst/>
              <a:latin typeface="+mn-lt"/>
              <a:ea typeface="+mn-ea"/>
              <a:cs typeface="+mn-cs"/>
            </a:rPr>
            <a:t>減少しているものの</a:t>
          </a:r>
          <a:r>
            <a:rPr kumimoji="1" lang="ja-JP" altLang="ja-JP" sz="1100">
              <a:solidFill>
                <a:schemeClr val="dk1"/>
              </a:solidFill>
              <a:effectLst/>
              <a:latin typeface="+mn-lt"/>
              <a:ea typeface="+mn-ea"/>
              <a:cs typeface="+mn-cs"/>
            </a:rPr>
            <a:t>、依然高い比率となっている。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理由として、行政改革により職員人件費から委託料へシフトしていること、また、合併前の両地区に類似の公共施設があるため、維持管理や修繕費など物件費の割合を高める要因となっていることから類似団体等と比較して高い割合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今後も引き続き経費節減や公共施設の適正な管理に努めていく。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12700</xdr:rowOff>
    </xdr:from>
    <xdr:to>
      <xdr:col>82</xdr:col>
      <xdr:colOff>107950</xdr:colOff>
      <xdr:row>21</xdr:row>
      <xdr:rowOff>41275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613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79375</xdr:rowOff>
    </xdr:from>
    <xdr:to>
      <xdr:col>78</xdr:col>
      <xdr:colOff>69850</xdr:colOff>
      <xdr:row>21</xdr:row>
      <xdr:rowOff>41275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5083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88900</xdr:rowOff>
    </xdr:from>
    <xdr:to>
      <xdr:col>73</xdr:col>
      <xdr:colOff>180975</xdr:colOff>
      <xdr:row>20</xdr:row>
      <xdr:rowOff>79375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3464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88900</xdr:rowOff>
    </xdr:from>
    <xdr:to>
      <xdr:col>69</xdr:col>
      <xdr:colOff>92075</xdr:colOff>
      <xdr:row>20</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346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133350</xdr:rowOff>
    </xdr:from>
    <xdr:to>
      <xdr:col>82</xdr:col>
      <xdr:colOff>158750</xdr:colOff>
      <xdr:row>21</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41927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161925</xdr:rowOff>
    </xdr:from>
    <xdr:to>
      <xdr:col>78</xdr:col>
      <xdr:colOff>120650</xdr:colOff>
      <xdr:row>21</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76852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67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28575</xdr:rowOff>
    </xdr:from>
    <xdr:to>
      <xdr:col>74</xdr:col>
      <xdr:colOff>31750</xdr:colOff>
      <xdr:row>20</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4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54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38100</xdr:rowOff>
    </xdr:from>
    <xdr:to>
      <xdr:col>69</xdr:col>
      <xdr:colOff>142875</xdr:colOff>
      <xdr:row>19</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19050</xdr:rowOff>
    </xdr:from>
    <xdr:to>
      <xdr:col>65</xdr:col>
      <xdr:colOff>53975</xdr:colOff>
      <xdr:row>20</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53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や他の費目の割合が高いため、相対的に扶助費の割合は類似団体等と比較して低くなっているが、各種医療費の助成対象の拡大、上乗せ給付や現物給付化を行うなど福祉の充実に力を注いでいるところ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099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53</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042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69850</xdr:rowOff>
    </xdr:from>
    <xdr:to>
      <xdr:col>15</xdr:col>
      <xdr:colOff>98425</xdr:colOff>
      <xdr:row>52</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8985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69850</xdr:rowOff>
    </xdr:from>
    <xdr:to>
      <xdr:col>11</xdr:col>
      <xdr:colOff>9525</xdr:colOff>
      <xdr:row>52</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898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19050</xdr:rowOff>
    </xdr:from>
    <xdr:to>
      <xdr:col>11</xdr:col>
      <xdr:colOff>60325</xdr:colOff>
      <xdr:row>52</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その他内訳は、類似団体等と比較して低い割合となっている。</a:t>
          </a:r>
          <a:endParaRPr lang="ja-JP" altLang="ja-JP" sz="1400">
            <a:effectLst/>
          </a:endParaRPr>
        </a:p>
        <a:p>
          <a:r>
            <a:rPr kumimoji="1" lang="ja-JP" altLang="ja-JP" sz="1100">
              <a:solidFill>
                <a:schemeClr val="dk1"/>
              </a:solidFill>
              <a:effectLst/>
              <a:latin typeface="+mn-lt"/>
              <a:ea typeface="+mn-ea"/>
              <a:cs typeface="+mn-cs"/>
            </a:rPr>
            <a:t>　公共施設の老朽化による施設更新の時期が一度に重ならないよう、計画的な維持補修を行う必要がある。</a:t>
          </a:r>
          <a:endParaRPr lang="ja-JP" altLang="ja-JP" sz="1400">
            <a:effectLst/>
          </a:endParaRPr>
        </a:p>
        <a:p>
          <a:r>
            <a:rPr kumimoji="1" lang="ja-JP" altLang="ja-JP" sz="1100">
              <a:solidFill>
                <a:schemeClr val="dk1"/>
              </a:solidFill>
              <a:effectLst/>
              <a:latin typeface="+mn-lt"/>
              <a:ea typeface="+mn-ea"/>
              <a:cs typeface="+mn-cs"/>
            </a:rPr>
            <a:t>　繰出金に関しては水道事業、下水道事業ともに経営の健全化を図り、公営企業会計への適正な繰出に努める必要がある。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57</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55294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115570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79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78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92710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789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各種団体への補助金については、「補助金等見直しに関する指針」により、原則事業費補助としている。また、真に町民の利益に役立つ活動を支援する仕組みをつくるために３年ごとに見直しを行い、限られた財源の公平・公正な活用に努めており、類似団体等と比較して低い割合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35</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33440"/>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8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41275</xdr:rowOff>
    </xdr:from>
    <xdr:to>
      <xdr:col>69</xdr:col>
      <xdr:colOff>92075</xdr:colOff>
      <xdr:row>34</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70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70485</xdr:rowOff>
    </xdr:from>
    <xdr:to>
      <xdr:col>82</xdr:col>
      <xdr:colOff>158750</xdr:colOff>
      <xdr:row>36</xdr:row>
      <xdr:rowOff>635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87012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161925</xdr:rowOff>
    </xdr:from>
    <xdr:to>
      <xdr:col>65</xdr:col>
      <xdr:colOff>53975</xdr:colOff>
      <xdr:row>34</xdr:row>
      <xdr:rowOff>92075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102252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北海道平均や類似団体に比較して高い割合となっており、償還額を上回る地方債の新規発行はしない方針とし、引き続き比率抑制に努めていく。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4048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31750</xdr:rowOff>
    </xdr:from>
    <xdr:to>
      <xdr:col>19</xdr:col>
      <xdr:colOff>187325</xdr:colOff>
      <xdr:row>78</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04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69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77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152400</xdr:rowOff>
    </xdr:from>
    <xdr:to>
      <xdr:col>20</xdr:col>
      <xdr:colOff>38100</xdr:colOff>
      <xdr:row>78</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67327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人件費、扶助費、補助費等、その他の項目が類似団体の平均を下回っていること、公債費以外の比率は、類似団体の平均を下回っている。</a:t>
          </a:r>
          <a:endParaRPr lang="ja-JP" altLang="ja-JP" sz="1400">
            <a:effectLst/>
          </a:endParaRPr>
        </a:p>
        <a:p>
          <a:r>
            <a:rPr kumimoji="1" lang="ja-JP" altLang="ja-JP" sz="1100">
              <a:solidFill>
                <a:schemeClr val="dk1"/>
              </a:solidFill>
              <a:effectLst/>
              <a:latin typeface="+mn-lt"/>
              <a:ea typeface="+mn-ea"/>
              <a:cs typeface="+mn-cs"/>
            </a:rPr>
            <a:t>　経常収支比率は経常的な収入である普通交付税の額にも影響されるが、適正に財源を確保する一方、地方債の新規発行の抑制に努め、公債費等の割合が高くならないように努めていく。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76</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152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142240</xdr:rowOff>
    </xdr:from>
    <xdr:to>
      <xdr:col>78</xdr:col>
      <xdr:colOff>69850</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0099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75</xdr:row>
      <xdr:rowOff>142240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43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161289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43840"/>
          <a:ext cx="889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34289</xdr:rowOff>
    </xdr:from>
    <xdr:to>
      <xdr:col>82</xdr:col>
      <xdr:colOff>158750</xdr:colOff>
      <xdr:row>76</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50817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91440</xdr:rowOff>
    </xdr:from>
    <xdr:to>
      <xdr:col>74</xdr:col>
      <xdr:colOff>31750</xdr:colOff>
      <xdr:row>76</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146067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151422</xdr:rowOff>
    </xdr:from>
    <xdr:to>
      <xdr:col>29</xdr:col>
      <xdr:colOff>127000</xdr:colOff>
      <xdr:row>16</xdr:row>
      <xdr:rowOff>57157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70797"/>
          <a:ext cx="647700" cy="7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57157</xdr:rowOff>
    </xdr:from>
    <xdr:to>
      <xdr:col>26</xdr:col>
      <xdr:colOff>50800</xdr:colOff>
      <xdr:row>16</xdr:row>
      <xdr:rowOff>108624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47982"/>
          <a:ext cx="698500" cy="5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97765</xdr:rowOff>
    </xdr:from>
    <xdr:to>
      <xdr:col>22</xdr:col>
      <xdr:colOff>114300</xdr:colOff>
      <xdr:row>16</xdr:row>
      <xdr:rowOff>108624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88590"/>
          <a:ext cx="698500" cy="1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97765</xdr:rowOff>
    </xdr:from>
    <xdr:to>
      <xdr:col>18</xdr:col>
      <xdr:colOff>177800</xdr:colOff>
      <xdr:row>16</xdr:row>
      <xdr:rowOff>168535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88590"/>
          <a:ext cx="698500" cy="7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100622</xdr:rowOff>
    </xdr:from>
    <xdr:to>
      <xdr:col>29</xdr:col>
      <xdr:colOff>177800</xdr:colOff>
      <xdr:row>16</xdr:row>
      <xdr:rowOff>30772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9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117149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6357</xdr:rowOff>
    </xdr:from>
    <xdr:to>
      <xdr:col>26</xdr:col>
      <xdr:colOff>101600</xdr:colOff>
      <xdr:row>16</xdr:row>
      <xdr:rowOff>107957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9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118134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6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57824</xdr:rowOff>
    </xdr:from>
    <xdr:to>
      <xdr:col>22</xdr:col>
      <xdr:colOff>165100</xdr:colOff>
      <xdr:row>16</xdr:row>
      <xdr:rowOff>159424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46965</xdr:rowOff>
    </xdr:from>
    <xdr:to>
      <xdr:col>19</xdr:col>
      <xdr:colOff>38100</xdr:colOff>
      <xdr:row>16</xdr:row>
      <xdr:rowOff>148565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3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158742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0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117735</xdr:rowOff>
    </xdr:from>
    <xdr:to>
      <xdr:col>15</xdr:col>
      <xdr:colOff>101600</xdr:colOff>
      <xdr:row>17</xdr:row>
      <xdr:rowOff>47885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7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49028</xdr:rowOff>
    </xdr:from>
    <xdr:to>
      <xdr:col>29</xdr:col>
      <xdr:colOff>127000</xdr:colOff>
      <xdr:row>35</xdr:row>
      <xdr:rowOff>208287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59378"/>
          <a:ext cx="647700" cy="159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196114</xdr:rowOff>
    </xdr:from>
    <xdr:to>
      <xdr:col>26</xdr:col>
      <xdr:colOff>50800</xdr:colOff>
      <xdr:row>35</xdr:row>
      <xdr:rowOff>208287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6464"/>
          <a:ext cx="698500" cy="1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157442</xdr:rowOff>
    </xdr:from>
    <xdr:to>
      <xdr:col>22</xdr:col>
      <xdr:colOff>114300</xdr:colOff>
      <xdr:row>35</xdr:row>
      <xdr:rowOff>196114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67792"/>
          <a:ext cx="698500" cy="38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157442</xdr:rowOff>
    </xdr:from>
    <xdr:to>
      <xdr:col>18</xdr:col>
      <xdr:colOff>177800</xdr:colOff>
      <xdr:row>35</xdr:row>
      <xdr:rowOff>188551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67792"/>
          <a:ext cx="698500" cy="31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341128</xdr:rowOff>
    </xdr:from>
    <xdr:to>
      <xdr:col>29</xdr:col>
      <xdr:colOff>177800</xdr:colOff>
      <xdr:row>35</xdr:row>
      <xdr:rowOff>99828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08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186205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157487</xdr:rowOff>
    </xdr:from>
    <xdr:to>
      <xdr:col>26</xdr:col>
      <xdr:colOff>101600</xdr:colOff>
      <xdr:row>35</xdr:row>
      <xdr:rowOff>259087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6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269264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36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145314</xdr:rowOff>
    </xdr:from>
    <xdr:to>
      <xdr:col>22</xdr:col>
      <xdr:colOff>165100</xdr:colOff>
      <xdr:row>35</xdr:row>
      <xdr:rowOff>246914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257091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106642</xdr:rowOff>
    </xdr:from>
    <xdr:to>
      <xdr:col>19</xdr:col>
      <xdr:colOff>38100</xdr:colOff>
      <xdr:row>35</xdr:row>
      <xdr:rowOff>208242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6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218419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137751</xdr:rowOff>
    </xdr:from>
    <xdr:to>
      <xdr:col>15</xdr:col>
      <xdr:colOff>101600</xdr:colOff>
      <xdr:row>35</xdr:row>
      <xdr:rowOff>239351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8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249528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6,441
6,390
343.66
9,911,614
9,734,993
172,804
5,429,786
16,191,075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140326</xdr:rowOff>
    </xdr:from>
    <xdr:to>
      <xdr:col>24</xdr:col>
      <xdr:colOff>63500</xdr:colOff>
      <xdr:row>36</xdr:row>
      <xdr:rowOff>27366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41076"/>
          <a:ext cx="838200" cy="5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27366</xdr:rowOff>
    </xdr:from>
    <xdr:to>
      <xdr:col>19</xdr:col>
      <xdr:colOff>177800</xdr:colOff>
      <xdr:row>36</xdr:row>
      <xdr:rowOff>60239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99566"/>
          <a:ext cx="889000" cy="3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33515</xdr:rowOff>
    </xdr:from>
    <xdr:to>
      <xdr:col>15</xdr:col>
      <xdr:colOff>50800</xdr:colOff>
      <xdr:row>36</xdr:row>
      <xdr:rowOff>60239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05715"/>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33515</xdr:rowOff>
    </xdr:from>
    <xdr:to>
      <xdr:col>10</xdr:col>
      <xdr:colOff>114300</xdr:colOff>
      <xdr:row>36</xdr:row>
      <xdr:rowOff>115162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5715"/>
          <a:ext cx="889000" cy="8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89526</xdr:rowOff>
    </xdr:from>
    <xdr:to>
      <xdr:col>24</xdr:col>
      <xdr:colOff>114300</xdr:colOff>
      <xdr:row>36</xdr:row>
      <xdr:rowOff>19676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112403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4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148016</xdr:rowOff>
    </xdr:from>
    <xdr:to>
      <xdr:col>20</xdr:col>
      <xdr:colOff>38100</xdr:colOff>
      <xdr:row>36</xdr:row>
      <xdr:rowOff>78166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4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94693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2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9439</xdr:rowOff>
    </xdr:from>
    <xdr:to>
      <xdr:col>15</xdr:col>
      <xdr:colOff>101600</xdr:colOff>
      <xdr:row>36</xdr:row>
      <xdr:rowOff>111039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127566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154165</xdr:rowOff>
    </xdr:from>
    <xdr:to>
      <xdr:col>10</xdr:col>
      <xdr:colOff>165100</xdr:colOff>
      <xdr:row>36</xdr:row>
      <xdr:rowOff>84315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100842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3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64362</xdr:rowOff>
    </xdr:from>
    <xdr:to>
      <xdr:col>6</xdr:col>
      <xdr:colOff>38100</xdr:colOff>
      <xdr:row>36</xdr:row>
      <xdr:rowOff>165962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11039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1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94524</xdr:rowOff>
    </xdr:from>
    <xdr:to>
      <xdr:col>24</xdr:col>
      <xdr:colOff>63500</xdr:colOff>
      <xdr:row>55</xdr:row>
      <xdr:rowOff>155736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24274"/>
          <a:ext cx="838200" cy="6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155233</xdr:rowOff>
    </xdr:from>
    <xdr:to>
      <xdr:col>19</xdr:col>
      <xdr:colOff>177800</xdr:colOff>
      <xdr:row>55</xdr:row>
      <xdr:rowOff>155736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849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146905</xdr:rowOff>
    </xdr:from>
    <xdr:to>
      <xdr:col>15</xdr:col>
      <xdr:colOff>50800</xdr:colOff>
      <xdr:row>55</xdr:row>
      <xdr:rowOff>155233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576655"/>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146905</xdr:rowOff>
    </xdr:from>
    <xdr:to>
      <xdr:col>10</xdr:col>
      <xdr:colOff>114300</xdr:colOff>
      <xdr:row>56</xdr:row>
      <xdr:rowOff>94872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76655"/>
          <a:ext cx="889000" cy="1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43724</xdr:rowOff>
    </xdr:from>
    <xdr:to>
      <xdr:col>24</xdr:col>
      <xdr:colOff>114300</xdr:colOff>
      <xdr:row>55</xdr:row>
      <xdr:rowOff>145324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66601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104936</xdr:rowOff>
    </xdr:from>
    <xdr:to>
      <xdr:col>20</xdr:col>
      <xdr:colOff>38100</xdr:colOff>
      <xdr:row>56</xdr:row>
      <xdr:rowOff>35086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51613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104433</xdr:rowOff>
    </xdr:from>
    <xdr:to>
      <xdr:col>15</xdr:col>
      <xdr:colOff>101600</xdr:colOff>
      <xdr:row>56</xdr:row>
      <xdr:rowOff>34583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51110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0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96105</xdr:rowOff>
    </xdr:from>
    <xdr:to>
      <xdr:col>10</xdr:col>
      <xdr:colOff>165100</xdr:colOff>
      <xdr:row>56</xdr:row>
      <xdr:rowOff>26255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42782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44072</xdr:rowOff>
    </xdr:from>
    <xdr:to>
      <xdr:col>6</xdr:col>
      <xdr:colOff>38100</xdr:colOff>
      <xdr:row>56</xdr:row>
      <xdr:rowOff>145672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162199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54056</xdr:rowOff>
    </xdr:from>
    <xdr:to>
      <xdr:col>24</xdr:col>
      <xdr:colOff>63500</xdr:colOff>
      <xdr:row>75</xdr:row>
      <xdr:rowOff>140761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12806"/>
          <a:ext cx="8382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54056</xdr:rowOff>
    </xdr:from>
    <xdr:to>
      <xdr:col>19</xdr:col>
      <xdr:colOff>177800</xdr:colOff>
      <xdr:row>76</xdr:row>
      <xdr:rowOff>110130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12806"/>
          <a:ext cx="889000" cy="2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110130</xdr:rowOff>
    </xdr:from>
    <xdr:to>
      <xdr:col>15</xdr:col>
      <xdr:colOff>50800</xdr:colOff>
      <xdr:row>77</xdr:row>
      <xdr:rowOff>22068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40330"/>
          <a:ext cx="889000" cy="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22068</xdr:rowOff>
    </xdr:from>
    <xdr:to>
      <xdr:col>10</xdr:col>
      <xdr:colOff>114300</xdr:colOff>
      <xdr:row>77</xdr:row>
      <xdr:rowOff>138671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23718"/>
          <a:ext cx="889000" cy="11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89961</xdr:rowOff>
    </xdr:from>
    <xdr:to>
      <xdr:col>24</xdr:col>
      <xdr:colOff>114300</xdr:colOff>
      <xdr:row>76</xdr:row>
      <xdr:rowOff>20110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48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112838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0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3256</xdr:rowOff>
    </xdr:from>
    <xdr:to>
      <xdr:col>20</xdr:col>
      <xdr:colOff>38100</xdr:colOff>
      <xdr:row>75</xdr:row>
      <xdr:rowOff>104856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121383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59330</xdr:rowOff>
    </xdr:from>
    <xdr:to>
      <xdr:col>15</xdr:col>
      <xdr:colOff>101600</xdr:colOff>
      <xdr:row>76</xdr:row>
      <xdr:rowOff>160930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6006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142718</xdr:rowOff>
    </xdr:from>
    <xdr:to>
      <xdr:col>10</xdr:col>
      <xdr:colOff>165100</xdr:colOff>
      <xdr:row>77</xdr:row>
      <xdr:rowOff>72868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89396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87871</xdr:rowOff>
    </xdr:from>
    <xdr:to>
      <xdr:col>6</xdr:col>
      <xdr:colOff>38100</xdr:colOff>
      <xdr:row>78</xdr:row>
      <xdr:rowOff>18021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34548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97217</xdr:rowOff>
    </xdr:from>
    <xdr:to>
      <xdr:col>24</xdr:col>
      <xdr:colOff>63500</xdr:colOff>
      <xdr:row>97</xdr:row>
      <xdr:rowOff>109058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27867"/>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109058</xdr:rowOff>
    </xdr:from>
    <xdr:to>
      <xdr:col>19</xdr:col>
      <xdr:colOff>177800</xdr:colOff>
      <xdr:row>98</xdr:row>
      <xdr:rowOff>91785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39708"/>
          <a:ext cx="889000" cy="15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86345</xdr:rowOff>
    </xdr:from>
    <xdr:to>
      <xdr:col>15</xdr:col>
      <xdr:colOff>50800</xdr:colOff>
      <xdr:row>98</xdr:row>
      <xdr:rowOff>91785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88445"/>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86345</xdr:rowOff>
    </xdr:from>
    <xdr:to>
      <xdr:col>10</xdr:col>
      <xdr:colOff>114300</xdr:colOff>
      <xdr:row>98</xdr:row>
      <xdr:rowOff>160393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88445"/>
          <a:ext cx="8890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46417</xdr:rowOff>
    </xdr:from>
    <xdr:to>
      <xdr:col>24</xdr:col>
      <xdr:colOff>114300</xdr:colOff>
      <xdr:row>97</xdr:row>
      <xdr:rowOff>148017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24844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58258</xdr:rowOff>
    </xdr:from>
    <xdr:to>
      <xdr:col>20</xdr:col>
      <xdr:colOff>38100</xdr:colOff>
      <xdr:row>97</xdr:row>
      <xdr:rowOff>159858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150985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40985</xdr:rowOff>
    </xdr:from>
    <xdr:to>
      <xdr:col>15</xdr:col>
      <xdr:colOff>101600</xdr:colOff>
      <xdr:row>98</xdr:row>
      <xdr:rowOff>142585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133712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35545</xdr:rowOff>
    </xdr:from>
    <xdr:to>
      <xdr:col>10</xdr:col>
      <xdr:colOff>165100</xdr:colOff>
      <xdr:row>98</xdr:row>
      <xdr:rowOff>137145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3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128272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3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109593</xdr:rowOff>
    </xdr:from>
    <xdr:to>
      <xdr:col>6</xdr:col>
      <xdr:colOff>38100</xdr:colOff>
      <xdr:row>99</xdr:row>
      <xdr:rowOff>39743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30870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41072</xdr:rowOff>
    </xdr:from>
    <xdr:to>
      <xdr:col>55</xdr:col>
      <xdr:colOff>0</xdr:colOff>
      <xdr:row>36</xdr:row>
      <xdr:rowOff>46346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41822"/>
          <a:ext cx="838200" cy="1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42040</xdr:rowOff>
    </xdr:from>
    <xdr:to>
      <xdr:col>50</xdr:col>
      <xdr:colOff>114300</xdr:colOff>
      <xdr:row>36</xdr:row>
      <xdr:rowOff>46346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14240"/>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42040</xdr:rowOff>
    </xdr:from>
    <xdr:to>
      <xdr:col>45</xdr:col>
      <xdr:colOff>177800</xdr:colOff>
      <xdr:row>36</xdr:row>
      <xdr:rowOff>54066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14240"/>
          <a:ext cx="889000" cy="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137429</xdr:rowOff>
    </xdr:from>
    <xdr:to>
      <xdr:col>41</xdr:col>
      <xdr:colOff>50800</xdr:colOff>
      <xdr:row>36</xdr:row>
      <xdr:rowOff>54066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38179"/>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161722</xdr:rowOff>
    </xdr:from>
    <xdr:to>
      <xdr:col>55</xdr:col>
      <xdr:colOff>50800</xdr:colOff>
      <xdr:row>35</xdr:row>
      <xdr:rowOff>91872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13149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4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166996</xdr:rowOff>
    </xdr:from>
    <xdr:to>
      <xdr:col>50</xdr:col>
      <xdr:colOff>165100</xdr:colOff>
      <xdr:row>36</xdr:row>
      <xdr:rowOff>97146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113673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162690</xdr:rowOff>
    </xdr:from>
    <xdr:to>
      <xdr:col>46</xdr:col>
      <xdr:colOff>38100</xdr:colOff>
      <xdr:row>36</xdr:row>
      <xdr:rowOff>92840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109367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3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3266</xdr:rowOff>
    </xdr:from>
    <xdr:to>
      <xdr:col>41</xdr:col>
      <xdr:colOff>101600</xdr:colOff>
      <xdr:row>36</xdr:row>
      <xdr:rowOff>104866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121393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86629</xdr:rowOff>
    </xdr:from>
    <xdr:to>
      <xdr:col>36</xdr:col>
      <xdr:colOff>165100</xdr:colOff>
      <xdr:row>36</xdr:row>
      <xdr:rowOff>16779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33306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6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140002</xdr:rowOff>
    </xdr:from>
    <xdr:to>
      <xdr:col>55</xdr:col>
      <xdr:colOff>0</xdr:colOff>
      <xdr:row>57</xdr:row>
      <xdr:rowOff>29380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41202"/>
          <a:ext cx="838200" cy="6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141021</xdr:rowOff>
    </xdr:from>
    <xdr:to>
      <xdr:col>50</xdr:col>
      <xdr:colOff>114300</xdr:colOff>
      <xdr:row>56</xdr:row>
      <xdr:rowOff>140002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27871"/>
          <a:ext cx="889000" cy="5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141021</xdr:rowOff>
    </xdr:from>
    <xdr:to>
      <xdr:col>45</xdr:col>
      <xdr:colOff>177800</xdr:colOff>
      <xdr:row>56</xdr:row>
      <xdr:rowOff>167599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27871"/>
          <a:ext cx="889000" cy="54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127729</xdr:rowOff>
    </xdr:from>
    <xdr:to>
      <xdr:col>41</xdr:col>
      <xdr:colOff>50800</xdr:colOff>
      <xdr:row>56</xdr:row>
      <xdr:rowOff>167599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386029"/>
          <a:ext cx="889000" cy="3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150030</xdr:rowOff>
    </xdr:from>
    <xdr:to>
      <xdr:col>55</xdr:col>
      <xdr:colOff>50800</xdr:colOff>
      <xdr:row>57</xdr:row>
      <xdr:rowOff>80180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0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89202</xdr:rowOff>
    </xdr:from>
    <xdr:to>
      <xdr:col>50</xdr:col>
      <xdr:colOff>165100</xdr:colOff>
      <xdr:row>57</xdr:row>
      <xdr:rowOff>19352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35879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6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90221</xdr:rowOff>
    </xdr:from>
    <xdr:to>
      <xdr:col>46</xdr:col>
      <xdr:colOff>38100</xdr:colOff>
      <xdr:row>54</xdr:row>
      <xdr:rowOff>20371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36898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5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116799</xdr:rowOff>
    </xdr:from>
    <xdr:to>
      <xdr:col>41</xdr:col>
      <xdr:colOff>101600</xdr:colOff>
      <xdr:row>57</xdr:row>
      <xdr:rowOff>46949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63476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9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76929</xdr:rowOff>
    </xdr:from>
    <xdr:to>
      <xdr:col>36</xdr:col>
      <xdr:colOff>165100</xdr:colOff>
      <xdr:row>55</xdr:row>
      <xdr:rowOff>7079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23606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11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14576</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58976"/>
          <a:ext cx="1270" cy="123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132703</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3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14576</xdr:rowOff>
    </xdr:from>
    <xdr:to>
      <xdr:col>55</xdr:col>
      <xdr:colOff>88900</xdr:colOff>
      <xdr:row>72</xdr:row>
      <xdr:rowOff>14576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5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110903</xdr:rowOff>
    </xdr:from>
    <xdr:to>
      <xdr:col>55</xdr:col>
      <xdr:colOff>0</xdr:colOff>
      <xdr:row>77</xdr:row>
      <xdr:rowOff>169590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41103"/>
          <a:ext cx="838200" cy="2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99148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00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120721</xdr:rowOff>
    </xdr:from>
    <xdr:to>
      <xdr:col>55</xdr:col>
      <xdr:colOff>50800</xdr:colOff>
      <xdr:row>78</xdr:row>
      <xdr:rowOff>50871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1938</xdr:rowOff>
    </xdr:from>
    <xdr:to>
      <xdr:col>50</xdr:col>
      <xdr:colOff>114300</xdr:colOff>
      <xdr:row>77</xdr:row>
      <xdr:rowOff>169590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003438"/>
          <a:ext cx="889000" cy="13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143039</xdr:rowOff>
    </xdr:from>
    <xdr:to>
      <xdr:col>50</xdr:col>
      <xdr:colOff>165100</xdr:colOff>
      <xdr:row>78</xdr:row>
      <xdr:rowOff>73189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64316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1938</xdr:rowOff>
    </xdr:from>
    <xdr:to>
      <xdr:col>45</xdr:col>
      <xdr:colOff>177800</xdr:colOff>
      <xdr:row>78</xdr:row>
      <xdr:rowOff>87328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003438"/>
          <a:ext cx="889000" cy="145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116636</xdr:rowOff>
    </xdr:from>
    <xdr:to>
      <xdr:col>46</xdr:col>
      <xdr:colOff>38100</xdr:colOff>
      <xdr:row>78</xdr:row>
      <xdr:rowOff>46786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37913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87328</xdr:rowOff>
    </xdr:from>
    <xdr:to>
      <xdr:col>41</xdr:col>
      <xdr:colOff>50800</xdr:colOff>
      <xdr:row>78</xdr:row>
      <xdr:rowOff>150242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60428"/>
          <a:ext cx="889000" cy="6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159488</xdr:rowOff>
    </xdr:from>
    <xdr:to>
      <xdr:col>41</xdr:col>
      <xdr:colOff>101600</xdr:colOff>
      <xdr:row>78</xdr:row>
      <xdr:rowOff>89638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106165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159987</xdr:rowOff>
    </xdr:from>
    <xdr:to>
      <xdr:col>36</xdr:col>
      <xdr:colOff>165100</xdr:colOff>
      <xdr:row>78</xdr:row>
      <xdr:rowOff>90137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106664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60103</xdr:rowOff>
    </xdr:from>
    <xdr:to>
      <xdr:col>55</xdr:col>
      <xdr:colOff>50800</xdr:colOff>
      <xdr:row>76</xdr:row>
      <xdr:rowOff>161703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82981</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4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118790</xdr:rowOff>
    </xdr:from>
    <xdr:to>
      <xdr:col>50</xdr:col>
      <xdr:colOff>165100</xdr:colOff>
      <xdr:row>78</xdr:row>
      <xdr:rowOff>48940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65467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122588</xdr:rowOff>
    </xdr:from>
    <xdr:to>
      <xdr:col>46</xdr:col>
      <xdr:colOff>38100</xdr:colOff>
      <xdr:row>70</xdr:row>
      <xdr:rowOff>52738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19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69265</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172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36528</xdr:rowOff>
    </xdr:from>
    <xdr:to>
      <xdr:col>41</xdr:col>
      <xdr:colOff>101600</xdr:colOff>
      <xdr:row>78</xdr:row>
      <xdr:rowOff>138128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129255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99442</xdr:rowOff>
    </xdr:from>
    <xdr:to>
      <xdr:col>36</xdr:col>
      <xdr:colOff>165100</xdr:colOff>
      <xdr:row>79</xdr:row>
      <xdr:rowOff>29592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20719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87006</xdr:rowOff>
    </xdr:from>
    <xdr:to>
      <xdr:col>55</xdr:col>
      <xdr:colOff>0</xdr:colOff>
      <xdr:row>98</xdr:row>
      <xdr:rowOff>67574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17656"/>
          <a:ext cx="838200" cy="1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87006</xdr:rowOff>
    </xdr:from>
    <xdr:to>
      <xdr:col>50</xdr:col>
      <xdr:colOff>114300</xdr:colOff>
      <xdr:row>97</xdr:row>
      <xdr:rowOff>169035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17656"/>
          <a:ext cx="889000" cy="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169035</xdr:rowOff>
    </xdr:from>
    <xdr:to>
      <xdr:col>45</xdr:col>
      <xdr:colOff>177800</xdr:colOff>
      <xdr:row>98</xdr:row>
      <xdr:rowOff>87810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99685"/>
          <a:ext cx="889000" cy="9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5933</xdr:rowOff>
    </xdr:from>
    <xdr:to>
      <xdr:col>41</xdr:col>
      <xdr:colOff>50800</xdr:colOff>
      <xdr:row>98</xdr:row>
      <xdr:rowOff>87810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08033"/>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16774</xdr:rowOff>
    </xdr:from>
    <xdr:to>
      <xdr:col>55</xdr:col>
      <xdr:colOff>50800</xdr:colOff>
      <xdr:row>98</xdr:row>
      <xdr:rowOff>118374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1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103151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36206</xdr:rowOff>
    </xdr:from>
    <xdr:to>
      <xdr:col>50</xdr:col>
      <xdr:colOff>165100</xdr:colOff>
      <xdr:row>97</xdr:row>
      <xdr:rowOff>137806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154333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44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118235</xdr:rowOff>
    </xdr:from>
    <xdr:to>
      <xdr:col>46</xdr:col>
      <xdr:colOff>38100</xdr:colOff>
      <xdr:row>98</xdr:row>
      <xdr:rowOff>48385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64912</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52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37010</xdr:rowOff>
    </xdr:from>
    <xdr:to>
      <xdr:col>41</xdr:col>
      <xdr:colOff>101600</xdr:colOff>
      <xdr:row>98</xdr:row>
      <xdr:rowOff>138610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129737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126583</xdr:rowOff>
    </xdr:from>
    <xdr:to>
      <xdr:col>36</xdr:col>
      <xdr:colOff>165100</xdr:colOff>
      <xdr:row>98</xdr:row>
      <xdr:rowOff>56733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47860</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8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64719</xdr:rowOff>
    </xdr:from>
    <xdr:to>
      <xdr:col>85</xdr:col>
      <xdr:colOff>127000</xdr:colOff>
      <xdr:row>72</xdr:row>
      <xdr:rowOff>139915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409119"/>
          <a:ext cx="838200" cy="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115862</xdr:rowOff>
    </xdr:from>
    <xdr:to>
      <xdr:col>81</xdr:col>
      <xdr:colOff>50800</xdr:colOff>
      <xdr:row>72</xdr:row>
      <xdr:rowOff>139915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460262"/>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107856</xdr:rowOff>
    </xdr:from>
    <xdr:to>
      <xdr:col>76</xdr:col>
      <xdr:colOff>114300</xdr:colOff>
      <xdr:row>72</xdr:row>
      <xdr:rowOff>115862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452256"/>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107856</xdr:rowOff>
    </xdr:from>
    <xdr:to>
      <xdr:col>71</xdr:col>
      <xdr:colOff>177800</xdr:colOff>
      <xdr:row>72</xdr:row>
      <xdr:rowOff>163392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452256"/>
          <a:ext cx="889000" cy="5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13919</xdr:rowOff>
    </xdr:from>
    <xdr:to>
      <xdr:col>85</xdr:col>
      <xdr:colOff>177800</xdr:colOff>
      <xdr:row>72</xdr:row>
      <xdr:rowOff>115519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3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106854</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89115</xdr:rowOff>
    </xdr:from>
    <xdr:to>
      <xdr:col>81</xdr:col>
      <xdr:colOff>101600</xdr:colOff>
      <xdr:row>73</xdr:row>
      <xdr:rowOff>19265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4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35792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20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65062</xdr:rowOff>
    </xdr:from>
    <xdr:to>
      <xdr:col>76</xdr:col>
      <xdr:colOff>165100</xdr:colOff>
      <xdr:row>72</xdr:row>
      <xdr:rowOff>166662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4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11739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18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57056</xdr:rowOff>
    </xdr:from>
    <xdr:to>
      <xdr:col>72</xdr:col>
      <xdr:colOff>38100</xdr:colOff>
      <xdr:row>72</xdr:row>
      <xdr:rowOff>158656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0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3733</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17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112592</xdr:rowOff>
    </xdr:from>
    <xdr:to>
      <xdr:col>67</xdr:col>
      <xdr:colOff>101600</xdr:colOff>
      <xdr:row>73</xdr:row>
      <xdr:rowOff>42742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59269</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2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154037</xdr:rowOff>
    </xdr:from>
    <xdr:to>
      <xdr:col>85</xdr:col>
      <xdr:colOff>127000</xdr:colOff>
      <xdr:row>99</xdr:row>
      <xdr:rowOff>7741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56137"/>
          <a:ext cx="838200" cy="2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108249</xdr:rowOff>
    </xdr:from>
    <xdr:to>
      <xdr:col>81</xdr:col>
      <xdr:colOff>50800</xdr:colOff>
      <xdr:row>99</xdr:row>
      <xdr:rowOff>7741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10349"/>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108249</xdr:rowOff>
    </xdr:from>
    <xdr:to>
      <xdr:col>76</xdr:col>
      <xdr:colOff>114300</xdr:colOff>
      <xdr:row>99</xdr:row>
      <xdr:rowOff>9596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910349"/>
          <a:ext cx="889000" cy="7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102690</xdr:rowOff>
    </xdr:from>
    <xdr:to>
      <xdr:col>71</xdr:col>
      <xdr:colOff>177800</xdr:colOff>
      <xdr:row>99</xdr:row>
      <xdr:rowOff>9596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904790"/>
          <a:ext cx="889000" cy="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103237</xdr:rowOff>
    </xdr:from>
    <xdr:to>
      <xdr:col>85</xdr:col>
      <xdr:colOff>177800</xdr:colOff>
      <xdr:row>99</xdr:row>
      <xdr:rowOff>33387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0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18164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2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128391</xdr:rowOff>
    </xdr:from>
    <xdr:to>
      <xdr:col>81</xdr:col>
      <xdr:colOff>101600</xdr:colOff>
      <xdr:row>99</xdr:row>
      <xdr:rowOff>58541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49668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2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57449</xdr:rowOff>
    </xdr:from>
    <xdr:to>
      <xdr:col>76</xdr:col>
      <xdr:colOff>165100</xdr:colOff>
      <xdr:row>98</xdr:row>
      <xdr:rowOff>159049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150176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5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130246</xdr:rowOff>
    </xdr:from>
    <xdr:to>
      <xdr:col>72</xdr:col>
      <xdr:colOff>38100</xdr:colOff>
      <xdr:row>99</xdr:row>
      <xdr:rowOff>60396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51523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70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51890</xdr:rowOff>
    </xdr:from>
    <xdr:to>
      <xdr:col>67</xdr:col>
      <xdr:colOff>101600</xdr:colOff>
      <xdr:row>98</xdr:row>
      <xdr:rowOff>153490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144617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4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49599</xdr:rowOff>
    </xdr:from>
    <xdr:to>
      <xdr:col>116</xdr:col>
      <xdr:colOff>63500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65149"/>
          <a:ext cx="8382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49599</xdr:rowOff>
    </xdr:from>
    <xdr:to>
      <xdr:col>111</xdr:col>
      <xdr:colOff>177800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65149"/>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127160</xdr:rowOff>
    </xdr:from>
    <xdr:to>
      <xdr:col>107</xdr:col>
      <xdr:colOff>50800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71260"/>
          <a:ext cx="889000" cy="1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127160</xdr:rowOff>
    </xdr:from>
    <xdr:to>
      <xdr:col>102</xdr:col>
      <xdr:colOff>114300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71260"/>
          <a:ext cx="889000" cy="1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170249</xdr:rowOff>
    </xdr:from>
    <xdr:to>
      <xdr:col>112</xdr:col>
      <xdr:colOff>38100</xdr:colOff>
      <xdr:row>59</xdr:row>
      <xdr:rowOff>100399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91526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2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76360</xdr:rowOff>
    </xdr:from>
    <xdr:to>
      <xdr:col>102</xdr:col>
      <xdr:colOff>165100</xdr:colOff>
      <xdr:row>59</xdr:row>
      <xdr:rowOff>6510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169087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31623</xdr:rowOff>
    </xdr:from>
    <xdr:to>
      <xdr:col>116</xdr:col>
      <xdr:colOff>63500</xdr:colOff>
      <xdr:row>75</xdr:row>
      <xdr:rowOff>128460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547473"/>
          <a:ext cx="838200" cy="4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31623</xdr:rowOff>
    </xdr:from>
    <xdr:to>
      <xdr:col>111</xdr:col>
      <xdr:colOff>177800</xdr:colOff>
      <xdr:row>74</xdr:row>
      <xdr:rowOff>14567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547473"/>
          <a:ext cx="889000" cy="1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5080</xdr:rowOff>
    </xdr:from>
    <xdr:to>
      <xdr:col>107</xdr:col>
      <xdr:colOff>50800</xdr:colOff>
      <xdr:row>74</xdr:row>
      <xdr:rowOff>14567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692380"/>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143484</xdr:rowOff>
    </xdr:from>
    <xdr:to>
      <xdr:col>102</xdr:col>
      <xdr:colOff>114300</xdr:colOff>
      <xdr:row>74</xdr:row>
      <xdr:rowOff>5080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659334"/>
          <a:ext cx="8890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77660</xdr:rowOff>
    </xdr:from>
    <xdr:to>
      <xdr:col>116</xdr:col>
      <xdr:colOff>114300</xdr:colOff>
      <xdr:row>76</xdr:row>
      <xdr:rowOff>7810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56087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152273</xdr:rowOff>
    </xdr:from>
    <xdr:to>
      <xdr:col>112</xdr:col>
      <xdr:colOff>38100</xdr:colOff>
      <xdr:row>73</xdr:row>
      <xdr:rowOff>82423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73550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58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135217</xdr:rowOff>
    </xdr:from>
    <xdr:to>
      <xdr:col>107</xdr:col>
      <xdr:colOff>101600</xdr:colOff>
      <xdr:row>74</xdr:row>
      <xdr:rowOff>65367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5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56494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125730</xdr:rowOff>
    </xdr:from>
    <xdr:to>
      <xdr:col>102</xdr:col>
      <xdr:colOff>165100</xdr:colOff>
      <xdr:row>74</xdr:row>
      <xdr:rowOff>55880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47007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7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92684</xdr:rowOff>
    </xdr:from>
    <xdr:to>
      <xdr:col>98</xdr:col>
      <xdr:colOff>38100</xdr:colOff>
      <xdr:row>74</xdr:row>
      <xdr:rowOff>22834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13961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70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性質別歳出のうち、住民一人当たりのコストでは人件費、物件費、維持補修費、補助費等、普通建設事業費、公債費が類似団体の平均値を上回っている状況にある。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　物件費、維持補修費、補助費等、公債費が大きく上回っている。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等は、老朽化した施設の修繕費の増加が主な要因である。老朽化した施設は、計画的に更新を行い、経費の削減に努めていく。</a:t>
          </a:r>
          <a:endParaRPr lang="ja-JP" altLang="ja-JP" sz="1400">
            <a:effectLst/>
          </a:endParaRPr>
        </a:p>
        <a:p>
          <a:r>
            <a:rPr kumimoji="1" lang="ja-JP" altLang="ja-JP" sz="1100">
              <a:solidFill>
                <a:schemeClr val="dk1"/>
              </a:solidFill>
              <a:effectLst/>
              <a:latin typeface="+mn-lt"/>
              <a:ea typeface="+mn-ea"/>
              <a:cs typeface="+mn-cs"/>
            </a:rPr>
            <a:t>　公債費は、今後、中長期的な財政推計の中で住民生活とのバランスを図りながら公債費の圧縮を図り健全な財政運営に努めていく。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6,441
6,390
343.66
9,911,614
9,734,993
172,804
5,429,786
16,191,075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105084</xdr:rowOff>
    </xdr:from>
    <xdr:to>
      <xdr:col>24</xdr:col>
      <xdr:colOff>63500</xdr:colOff>
      <xdr:row>36</xdr:row>
      <xdr:rowOff>3411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05834"/>
          <a:ext cx="838200" cy="6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3411</xdr:rowOff>
    </xdr:from>
    <xdr:to>
      <xdr:col>19</xdr:col>
      <xdr:colOff>177800</xdr:colOff>
      <xdr:row>36</xdr:row>
      <xdr:rowOff>46736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75611"/>
          <a:ext cx="889000" cy="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46736</xdr:rowOff>
    </xdr:from>
    <xdr:to>
      <xdr:col>15</xdr:col>
      <xdr:colOff>50800</xdr:colOff>
      <xdr:row>36</xdr:row>
      <xdr:rowOff>49022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189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49022</xdr:rowOff>
    </xdr:from>
    <xdr:to>
      <xdr:col>10</xdr:col>
      <xdr:colOff>114300</xdr:colOff>
      <xdr:row>36</xdr:row>
      <xdr:rowOff>67310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2122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54284</xdr:rowOff>
    </xdr:from>
    <xdr:to>
      <xdr:col>24</xdr:col>
      <xdr:colOff>114300</xdr:colOff>
      <xdr:row>35</xdr:row>
      <xdr:rowOff>155884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77161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124061</xdr:rowOff>
    </xdr:from>
    <xdr:to>
      <xdr:col>20</xdr:col>
      <xdr:colOff>38100</xdr:colOff>
      <xdr:row>36</xdr:row>
      <xdr:rowOff>54211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70738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9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167386</xdr:rowOff>
    </xdr:from>
    <xdr:to>
      <xdr:col>15</xdr:col>
      <xdr:colOff>101600</xdr:colOff>
      <xdr:row>36</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114063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169672</xdr:rowOff>
    </xdr:from>
    <xdr:to>
      <xdr:col>10</xdr:col>
      <xdr:colOff>165100</xdr:colOff>
      <xdr:row>36</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116349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94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xdr:rowOff>
    </xdr:from>
    <xdr:to>
      <xdr:col>6</xdr:col>
      <xdr:colOff>38100</xdr:colOff>
      <xdr:row>36</xdr:row>
      <xdr:rowOff>118110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134637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6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120905</xdr:rowOff>
    </xdr:from>
    <xdr:to>
      <xdr:col>24</xdr:col>
      <xdr:colOff>63500</xdr:colOff>
      <xdr:row>57</xdr:row>
      <xdr:rowOff>79077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22105"/>
          <a:ext cx="838200" cy="12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120905</xdr:rowOff>
    </xdr:from>
    <xdr:to>
      <xdr:col>19</xdr:col>
      <xdr:colOff>177800</xdr:colOff>
      <xdr:row>57</xdr:row>
      <xdr:rowOff>49260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22105"/>
          <a:ext cx="889000" cy="9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49260</xdr:rowOff>
    </xdr:from>
    <xdr:to>
      <xdr:col>15</xdr:col>
      <xdr:colOff>50800</xdr:colOff>
      <xdr:row>57</xdr:row>
      <xdr:rowOff>141058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21910"/>
          <a:ext cx="889000" cy="9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123523</xdr:rowOff>
    </xdr:from>
    <xdr:to>
      <xdr:col>10</xdr:col>
      <xdr:colOff>114300</xdr:colOff>
      <xdr:row>57</xdr:row>
      <xdr:rowOff>141058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53273"/>
          <a:ext cx="889000" cy="36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28277</xdr:rowOff>
    </xdr:from>
    <xdr:to>
      <xdr:col>24</xdr:col>
      <xdr:colOff>114300</xdr:colOff>
      <xdr:row>57</xdr:row>
      <xdr:rowOff>129877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114654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70105</xdr:rowOff>
    </xdr:from>
    <xdr:to>
      <xdr:col>20</xdr:col>
      <xdr:colOff>38100</xdr:colOff>
      <xdr:row>57</xdr:row>
      <xdr:rowOff>255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162832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169910</xdr:rowOff>
    </xdr:from>
    <xdr:to>
      <xdr:col>15</xdr:col>
      <xdr:colOff>101600</xdr:colOff>
      <xdr:row>57</xdr:row>
      <xdr:rowOff>100060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91187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6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90258</xdr:rowOff>
    </xdr:from>
    <xdr:to>
      <xdr:col>10</xdr:col>
      <xdr:colOff>165100</xdr:colOff>
      <xdr:row>58</xdr:row>
      <xdr:rowOff>20408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5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72723</xdr:rowOff>
    </xdr:from>
    <xdr:to>
      <xdr:col>6</xdr:col>
      <xdr:colOff>38100</xdr:colOff>
      <xdr:row>56</xdr:row>
      <xdr:rowOff>2873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165450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9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143472</xdr:rowOff>
    </xdr:from>
    <xdr:to>
      <xdr:col>24</xdr:col>
      <xdr:colOff>63500</xdr:colOff>
      <xdr:row>76</xdr:row>
      <xdr:rowOff>56536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2222"/>
          <a:ext cx="838200" cy="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56536</xdr:rowOff>
    </xdr:from>
    <xdr:to>
      <xdr:col>19</xdr:col>
      <xdr:colOff>177800</xdr:colOff>
      <xdr:row>77</xdr:row>
      <xdr:rowOff>13314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6736"/>
          <a:ext cx="889000" cy="1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97920</xdr:rowOff>
    </xdr:from>
    <xdr:to>
      <xdr:col>15</xdr:col>
      <xdr:colOff>50800</xdr:colOff>
      <xdr:row>77</xdr:row>
      <xdr:rowOff>13314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3770"/>
          <a:ext cx="889000" cy="6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62471</xdr:rowOff>
    </xdr:from>
    <xdr:to>
      <xdr:col>10</xdr:col>
      <xdr:colOff>114300</xdr:colOff>
      <xdr:row>73</xdr:row>
      <xdr:rowOff>97920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406871"/>
          <a:ext cx="889000" cy="20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92672</xdr:rowOff>
    </xdr:from>
    <xdr:to>
      <xdr:col>24</xdr:col>
      <xdr:colOff>114300</xdr:colOff>
      <xdr:row>76</xdr:row>
      <xdr:rowOff>22822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71099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5736</xdr:rowOff>
    </xdr:from>
    <xdr:to>
      <xdr:col>20</xdr:col>
      <xdr:colOff>38100</xdr:colOff>
      <xdr:row>76</xdr:row>
      <xdr:rowOff>107336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98463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133964</xdr:rowOff>
    </xdr:from>
    <xdr:to>
      <xdr:col>15</xdr:col>
      <xdr:colOff>101600</xdr:colOff>
      <xdr:row>77</xdr:row>
      <xdr:rowOff>64114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55241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5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47120</xdr:rowOff>
    </xdr:from>
    <xdr:to>
      <xdr:col>10</xdr:col>
      <xdr:colOff>165100</xdr:colOff>
      <xdr:row>73</xdr:row>
      <xdr:rowOff>148720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165247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3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11671</xdr:rowOff>
    </xdr:from>
    <xdr:to>
      <xdr:col>6</xdr:col>
      <xdr:colOff>38100</xdr:colOff>
      <xdr:row>72</xdr:row>
      <xdr:rowOff>113271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3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129798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3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91115</xdr:rowOff>
    </xdr:from>
    <xdr:to>
      <xdr:col>24</xdr:col>
      <xdr:colOff>63500</xdr:colOff>
      <xdr:row>96</xdr:row>
      <xdr:rowOff>127443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50315"/>
          <a:ext cx="8382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127443</xdr:rowOff>
    </xdr:from>
    <xdr:to>
      <xdr:col>19</xdr:col>
      <xdr:colOff>177800</xdr:colOff>
      <xdr:row>96</xdr:row>
      <xdr:rowOff>162271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6643"/>
          <a:ext cx="889000" cy="3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140740</xdr:rowOff>
    </xdr:from>
    <xdr:to>
      <xdr:col>15</xdr:col>
      <xdr:colOff>50800</xdr:colOff>
      <xdr:row>96</xdr:row>
      <xdr:rowOff>162271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99940"/>
          <a:ext cx="889000" cy="2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140740</xdr:rowOff>
    </xdr:from>
    <xdr:to>
      <xdr:col>10</xdr:col>
      <xdr:colOff>114300</xdr:colOff>
      <xdr:row>97</xdr:row>
      <xdr:rowOff>13483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99940"/>
          <a:ext cx="889000" cy="4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40315</xdr:rowOff>
    </xdr:from>
    <xdr:to>
      <xdr:col>24</xdr:col>
      <xdr:colOff>114300</xdr:colOff>
      <xdr:row>96</xdr:row>
      <xdr:rowOff>141915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18742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7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76643</xdr:rowOff>
    </xdr:from>
    <xdr:to>
      <xdr:col>20</xdr:col>
      <xdr:colOff>38100</xdr:colOff>
      <xdr:row>97</xdr:row>
      <xdr:rowOff>6793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169370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2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111471</xdr:rowOff>
    </xdr:from>
    <xdr:to>
      <xdr:col>15</xdr:col>
      <xdr:colOff>101600</xdr:colOff>
      <xdr:row>97</xdr:row>
      <xdr:rowOff>41621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7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32748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6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89940</xdr:rowOff>
    </xdr:from>
    <xdr:to>
      <xdr:col>10</xdr:col>
      <xdr:colOff>165100</xdr:colOff>
      <xdr:row>97</xdr:row>
      <xdr:rowOff>20090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36617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2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134133</xdr:rowOff>
    </xdr:from>
    <xdr:to>
      <xdr:col>6</xdr:col>
      <xdr:colOff>38100</xdr:colOff>
      <xdr:row>97</xdr:row>
      <xdr:rowOff>64283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80810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6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116611</xdr:rowOff>
    </xdr:from>
    <xdr:to>
      <xdr:col>50</xdr:col>
      <xdr:colOff>114300</xdr:colOff>
      <xdr:row>38</xdr:row>
      <xdr:rowOff>138329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3171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63576</xdr:rowOff>
    </xdr:from>
    <xdr:to>
      <xdr:col>45</xdr:col>
      <xdr:colOff>177800</xdr:colOff>
      <xdr:row>38</xdr:row>
      <xdr:rowOff>116611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78676"/>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97866</xdr:rowOff>
    </xdr:from>
    <xdr:to>
      <xdr:col>41</xdr:col>
      <xdr:colOff>50800</xdr:colOff>
      <xdr:row>38</xdr:row>
      <xdr:rowOff>63576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415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65811</xdr:rowOff>
    </xdr:from>
    <xdr:to>
      <xdr:col>46</xdr:col>
      <xdr:colOff>38100</xdr:colOff>
      <xdr:row>38</xdr:row>
      <xdr:rowOff>167411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158538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12776</xdr:rowOff>
    </xdr:from>
    <xdr:to>
      <xdr:col>41</xdr:col>
      <xdr:colOff>101600</xdr:colOff>
      <xdr:row>38</xdr:row>
      <xdr:rowOff>114376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105503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47066</xdr:rowOff>
    </xdr:from>
    <xdr:to>
      <xdr:col>36</xdr:col>
      <xdr:colOff>165100</xdr:colOff>
      <xdr:row>37</xdr:row>
      <xdr:rowOff>148666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165193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6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25103</xdr:rowOff>
    </xdr:from>
    <xdr:to>
      <xdr:col>54</xdr:col>
      <xdr:colOff>189865</xdr:colOff>
      <xdr:row>59</xdr:row>
      <xdr:rowOff>32914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4050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36741</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32914</xdr:rowOff>
    </xdr:from>
    <xdr:to>
      <xdr:col>55</xdr:col>
      <xdr:colOff>88900</xdr:colOff>
      <xdr:row>59</xdr:row>
      <xdr:rowOff>32914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143230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71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25103</xdr:rowOff>
    </xdr:from>
    <xdr:to>
      <xdr:col>55</xdr:col>
      <xdr:colOff>88900</xdr:colOff>
      <xdr:row>52</xdr:row>
      <xdr:rowOff>25103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40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54909</xdr:rowOff>
    </xdr:from>
    <xdr:to>
      <xdr:col>55</xdr:col>
      <xdr:colOff>0</xdr:colOff>
      <xdr:row>55</xdr:row>
      <xdr:rowOff>97644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84659"/>
          <a:ext cx="838200" cy="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166693</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7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16816</xdr:rowOff>
    </xdr:from>
    <xdr:to>
      <xdr:col>55</xdr:col>
      <xdr:colOff>50800</xdr:colOff>
      <xdr:row>57</xdr:row>
      <xdr:rowOff>118416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45350</xdr:rowOff>
    </xdr:from>
    <xdr:to>
      <xdr:col>50</xdr:col>
      <xdr:colOff>114300</xdr:colOff>
      <xdr:row>55</xdr:row>
      <xdr:rowOff>97644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8617850"/>
          <a:ext cx="889000" cy="90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28598</xdr:rowOff>
    </xdr:from>
    <xdr:to>
      <xdr:col>50</xdr:col>
      <xdr:colOff>165100</xdr:colOff>
      <xdr:row>57</xdr:row>
      <xdr:rowOff>130198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121325</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45350</xdr:rowOff>
    </xdr:from>
    <xdr:to>
      <xdr:col>45</xdr:col>
      <xdr:colOff>177800</xdr:colOff>
      <xdr:row>56</xdr:row>
      <xdr:rowOff>57828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8617850"/>
          <a:ext cx="889000" cy="10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9935</xdr:rowOff>
    </xdr:from>
    <xdr:to>
      <xdr:col>46</xdr:col>
      <xdr:colOff>38100</xdr:colOff>
      <xdr:row>57</xdr:row>
      <xdr:rowOff>111535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102662</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87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63357</xdr:rowOff>
    </xdr:from>
    <xdr:to>
      <xdr:col>41</xdr:col>
      <xdr:colOff>50800</xdr:colOff>
      <xdr:row>56</xdr:row>
      <xdr:rowOff>57828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321657"/>
          <a:ext cx="889000" cy="33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40887</xdr:rowOff>
    </xdr:from>
    <xdr:to>
      <xdr:col>41</xdr:col>
      <xdr:colOff>101600</xdr:colOff>
      <xdr:row>57</xdr:row>
      <xdr:rowOff>142487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133614</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62719</xdr:rowOff>
    </xdr:from>
    <xdr:to>
      <xdr:col>36</xdr:col>
      <xdr:colOff>165100</xdr:colOff>
      <xdr:row>57</xdr:row>
      <xdr:rowOff>164319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155446</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4109</xdr:rowOff>
    </xdr:from>
    <xdr:to>
      <xdr:col>55</xdr:col>
      <xdr:colOff>50800</xdr:colOff>
      <xdr:row>55</xdr:row>
      <xdr:rowOff>105709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26986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46844</xdr:rowOff>
    </xdr:from>
    <xdr:to>
      <xdr:col>50</xdr:col>
      <xdr:colOff>165100</xdr:colOff>
      <xdr:row>55</xdr:row>
      <xdr:rowOff>148444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164971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25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166000</xdr:rowOff>
    </xdr:from>
    <xdr:to>
      <xdr:col>46</xdr:col>
      <xdr:colOff>38100</xdr:colOff>
      <xdr:row>50</xdr:row>
      <xdr:rowOff>96150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5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112677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834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7028</xdr:rowOff>
    </xdr:from>
    <xdr:to>
      <xdr:col>41</xdr:col>
      <xdr:colOff>101600</xdr:colOff>
      <xdr:row>56</xdr:row>
      <xdr:rowOff>108628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125155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38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12557</xdr:rowOff>
    </xdr:from>
    <xdr:to>
      <xdr:col>36</xdr:col>
      <xdr:colOff>165100</xdr:colOff>
      <xdr:row>54</xdr:row>
      <xdr:rowOff>114157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130684</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04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15584</xdr:rowOff>
    </xdr:from>
    <xdr:to>
      <xdr:col>55</xdr:col>
      <xdr:colOff>0</xdr:colOff>
      <xdr:row>78</xdr:row>
      <xdr:rowOff>26456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8684"/>
          <a:ext cx="8382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168111</xdr:rowOff>
    </xdr:from>
    <xdr:to>
      <xdr:col>50</xdr:col>
      <xdr:colOff>114300</xdr:colOff>
      <xdr:row>78</xdr:row>
      <xdr:rowOff>15584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69761"/>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161499</xdr:rowOff>
    </xdr:from>
    <xdr:to>
      <xdr:col>45</xdr:col>
      <xdr:colOff>177800</xdr:colOff>
      <xdr:row>77</xdr:row>
      <xdr:rowOff>168111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63149"/>
          <a:ext cx="8890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146357</xdr:rowOff>
    </xdr:from>
    <xdr:to>
      <xdr:col>41</xdr:col>
      <xdr:colOff>50800</xdr:colOff>
      <xdr:row>77</xdr:row>
      <xdr:rowOff>161499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48007"/>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147106</xdr:rowOff>
    </xdr:from>
    <xdr:to>
      <xdr:col>55</xdr:col>
      <xdr:colOff>50800</xdr:colOff>
      <xdr:row>78</xdr:row>
      <xdr:rowOff>77256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62033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136234</xdr:rowOff>
    </xdr:from>
    <xdr:to>
      <xdr:col>50</xdr:col>
      <xdr:colOff>165100</xdr:colOff>
      <xdr:row>78</xdr:row>
      <xdr:rowOff>66384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57511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117311</xdr:rowOff>
    </xdr:from>
    <xdr:to>
      <xdr:col>46</xdr:col>
      <xdr:colOff>38100</xdr:colOff>
      <xdr:row>78</xdr:row>
      <xdr:rowOff>47461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38588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110699</xdr:rowOff>
    </xdr:from>
    <xdr:to>
      <xdr:col>41</xdr:col>
      <xdr:colOff>101600</xdr:colOff>
      <xdr:row>78</xdr:row>
      <xdr:rowOff>40849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31976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0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95557</xdr:rowOff>
    </xdr:from>
    <xdr:to>
      <xdr:col>36</xdr:col>
      <xdr:colOff>165100</xdr:colOff>
      <xdr:row>78</xdr:row>
      <xdr:rowOff>25707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3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28541</xdr:rowOff>
    </xdr:from>
    <xdr:to>
      <xdr:col>55</xdr:col>
      <xdr:colOff>0</xdr:colOff>
      <xdr:row>95</xdr:row>
      <xdr:rowOff>152479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16291"/>
          <a:ext cx="838200" cy="1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4589</xdr:rowOff>
    </xdr:from>
    <xdr:to>
      <xdr:col>50</xdr:col>
      <xdr:colOff>114300</xdr:colOff>
      <xdr:row>95</xdr:row>
      <xdr:rowOff>152479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292339"/>
          <a:ext cx="889000" cy="14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4589</xdr:rowOff>
    </xdr:from>
    <xdr:to>
      <xdr:col>45</xdr:col>
      <xdr:colOff>177800</xdr:colOff>
      <xdr:row>95</xdr:row>
      <xdr:rowOff>64157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292339"/>
          <a:ext cx="889000" cy="5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64157</xdr:rowOff>
    </xdr:from>
    <xdr:to>
      <xdr:col>41</xdr:col>
      <xdr:colOff>50800</xdr:colOff>
      <xdr:row>95</xdr:row>
      <xdr:rowOff>93802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51907"/>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149191</xdr:rowOff>
    </xdr:from>
    <xdr:to>
      <xdr:col>55</xdr:col>
      <xdr:colOff>50800</xdr:colOff>
      <xdr:row>95</xdr:row>
      <xdr:rowOff>79341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618</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1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101679</xdr:rowOff>
    </xdr:from>
    <xdr:to>
      <xdr:col>50</xdr:col>
      <xdr:colOff>165100</xdr:colOff>
      <xdr:row>96</xdr:row>
      <xdr:rowOff>31829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22956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48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125239</xdr:rowOff>
    </xdr:from>
    <xdr:to>
      <xdr:col>46</xdr:col>
      <xdr:colOff>38100</xdr:colOff>
      <xdr:row>95</xdr:row>
      <xdr:rowOff>55389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2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71916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01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13357</xdr:rowOff>
    </xdr:from>
    <xdr:to>
      <xdr:col>41</xdr:col>
      <xdr:colOff>101600</xdr:colOff>
      <xdr:row>95</xdr:row>
      <xdr:rowOff>114957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0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131484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07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43002</xdr:rowOff>
    </xdr:from>
    <xdr:to>
      <xdr:col>36</xdr:col>
      <xdr:colOff>165100</xdr:colOff>
      <xdr:row>95</xdr:row>
      <xdr:rowOff>144602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161129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10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62182</xdr:rowOff>
    </xdr:from>
    <xdr:to>
      <xdr:col>85</xdr:col>
      <xdr:colOff>127000</xdr:colOff>
      <xdr:row>34</xdr:row>
      <xdr:rowOff>49883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48582"/>
          <a:ext cx="838200" cy="33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49883</xdr:rowOff>
    </xdr:from>
    <xdr:to>
      <xdr:col>81</xdr:col>
      <xdr:colOff>50800</xdr:colOff>
      <xdr:row>34</xdr:row>
      <xdr:rowOff>136659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879183"/>
          <a:ext cx="889000" cy="8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46020</xdr:rowOff>
    </xdr:from>
    <xdr:to>
      <xdr:col>76</xdr:col>
      <xdr:colOff>114300</xdr:colOff>
      <xdr:row>34</xdr:row>
      <xdr:rowOff>136659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875320"/>
          <a:ext cx="889000" cy="9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46020</xdr:rowOff>
    </xdr:from>
    <xdr:to>
      <xdr:col>71</xdr:col>
      <xdr:colOff>177800</xdr:colOff>
      <xdr:row>36</xdr:row>
      <xdr:rowOff>63873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875320"/>
          <a:ext cx="889000" cy="36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11382</xdr:rowOff>
    </xdr:from>
    <xdr:to>
      <xdr:col>85</xdr:col>
      <xdr:colOff>177800</xdr:colOff>
      <xdr:row>32</xdr:row>
      <xdr:rowOff>112982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4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34259</xdr:rowOff>
    </xdr:from>
    <xdr:ext cx="599010"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34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170533</xdr:rowOff>
    </xdr:from>
    <xdr:to>
      <xdr:col>81</xdr:col>
      <xdr:colOff>101600</xdr:colOff>
      <xdr:row>34</xdr:row>
      <xdr:rowOff>100683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8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117210</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181795" y="560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85859</xdr:rowOff>
    </xdr:from>
    <xdr:to>
      <xdr:col>76</xdr:col>
      <xdr:colOff>165100</xdr:colOff>
      <xdr:row>35</xdr:row>
      <xdr:rowOff>16009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32536</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292795" y="569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166670</xdr:rowOff>
    </xdr:from>
    <xdr:to>
      <xdr:col>72</xdr:col>
      <xdr:colOff>38100</xdr:colOff>
      <xdr:row>34</xdr:row>
      <xdr:rowOff>96820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113347</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03795" y="55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13073</xdr:rowOff>
    </xdr:from>
    <xdr:to>
      <xdr:col>67</xdr:col>
      <xdr:colOff>101600</xdr:colOff>
      <xdr:row>36</xdr:row>
      <xdr:rowOff>114673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8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131200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96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55287</xdr:rowOff>
    </xdr:from>
    <xdr:to>
      <xdr:col>85</xdr:col>
      <xdr:colOff>127000</xdr:colOff>
      <xdr:row>53</xdr:row>
      <xdr:rowOff>130287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142137"/>
          <a:ext cx="838200" cy="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32948</xdr:rowOff>
    </xdr:from>
    <xdr:to>
      <xdr:col>81</xdr:col>
      <xdr:colOff>50800</xdr:colOff>
      <xdr:row>53</xdr:row>
      <xdr:rowOff>130287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8948348"/>
          <a:ext cx="889000" cy="26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32948</xdr:rowOff>
    </xdr:from>
    <xdr:to>
      <xdr:col>76</xdr:col>
      <xdr:colOff>114300</xdr:colOff>
      <xdr:row>53</xdr:row>
      <xdr:rowOff>163749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8948348"/>
          <a:ext cx="889000" cy="30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163749</xdr:rowOff>
    </xdr:from>
    <xdr:to>
      <xdr:col>71</xdr:col>
      <xdr:colOff>177800</xdr:colOff>
      <xdr:row>54</xdr:row>
      <xdr:rowOff>97372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250599"/>
          <a:ext cx="889000" cy="10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4487</xdr:rowOff>
    </xdr:from>
    <xdr:to>
      <xdr:col>85</xdr:col>
      <xdr:colOff>177800</xdr:colOff>
      <xdr:row>53</xdr:row>
      <xdr:rowOff>106087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0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27364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894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79487</xdr:rowOff>
    </xdr:from>
    <xdr:to>
      <xdr:col>81</xdr:col>
      <xdr:colOff>101600</xdr:colOff>
      <xdr:row>54</xdr:row>
      <xdr:rowOff>9637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1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26164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94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153598</xdr:rowOff>
    </xdr:from>
    <xdr:to>
      <xdr:col>76</xdr:col>
      <xdr:colOff>165100</xdr:colOff>
      <xdr:row>52</xdr:row>
      <xdr:rowOff>83748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889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100275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867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112949</xdr:rowOff>
    </xdr:from>
    <xdr:to>
      <xdr:col>72</xdr:col>
      <xdr:colOff>38100</xdr:colOff>
      <xdr:row>54</xdr:row>
      <xdr:rowOff>43099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19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59626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897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46572</xdr:rowOff>
    </xdr:from>
    <xdr:to>
      <xdr:col>67</xdr:col>
      <xdr:colOff>101600</xdr:colOff>
      <xdr:row>54</xdr:row>
      <xdr:rowOff>148172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3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164699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0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64719</xdr:rowOff>
    </xdr:from>
    <xdr:to>
      <xdr:col>85</xdr:col>
      <xdr:colOff>127000</xdr:colOff>
      <xdr:row>92</xdr:row>
      <xdr:rowOff>139915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5838119"/>
          <a:ext cx="838200" cy="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115861</xdr:rowOff>
    </xdr:from>
    <xdr:to>
      <xdr:col>81</xdr:col>
      <xdr:colOff>50800</xdr:colOff>
      <xdr:row>92</xdr:row>
      <xdr:rowOff>139915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5889261"/>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107855</xdr:rowOff>
    </xdr:from>
    <xdr:to>
      <xdr:col>76</xdr:col>
      <xdr:colOff>114300</xdr:colOff>
      <xdr:row>92</xdr:row>
      <xdr:rowOff>115861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5881255"/>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107855</xdr:rowOff>
    </xdr:from>
    <xdr:to>
      <xdr:col>71</xdr:col>
      <xdr:colOff>177800</xdr:colOff>
      <xdr:row>92</xdr:row>
      <xdr:rowOff>163392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5881255"/>
          <a:ext cx="889000" cy="5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13919</xdr:rowOff>
    </xdr:from>
    <xdr:to>
      <xdr:col>85</xdr:col>
      <xdr:colOff>177800</xdr:colOff>
      <xdr:row>92</xdr:row>
      <xdr:rowOff>115519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57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106854</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70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89115</xdr:rowOff>
    </xdr:from>
    <xdr:to>
      <xdr:col>81</xdr:col>
      <xdr:colOff>101600</xdr:colOff>
      <xdr:row>93</xdr:row>
      <xdr:rowOff>19265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5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35792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563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65061</xdr:rowOff>
    </xdr:from>
    <xdr:to>
      <xdr:col>76</xdr:col>
      <xdr:colOff>165100</xdr:colOff>
      <xdr:row>92</xdr:row>
      <xdr:rowOff>166661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5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11738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561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57055</xdr:rowOff>
    </xdr:from>
    <xdr:to>
      <xdr:col>72</xdr:col>
      <xdr:colOff>38100</xdr:colOff>
      <xdr:row>92</xdr:row>
      <xdr:rowOff>158655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58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3732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560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112592</xdr:rowOff>
    </xdr:from>
    <xdr:to>
      <xdr:col>67</xdr:col>
      <xdr:colOff>101600</xdr:colOff>
      <xdr:row>93</xdr:row>
      <xdr:rowOff>42742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58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59269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566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目的別歳出のうち、住民一人当たりのコストでは議会費、農林水産業費、消防費、教育費、公債費で類似団体の平均値を大きく上回っている状況にある。</a:t>
          </a:r>
          <a:endParaRPr lang="ja-JP" altLang="ja-JP" sz="1400">
            <a:effectLst/>
          </a:endParaRPr>
        </a:p>
        <a:p>
          <a:r>
            <a:rPr kumimoji="1" lang="ja-JP" altLang="ja-JP" sz="1100">
              <a:solidFill>
                <a:schemeClr val="dk1"/>
              </a:solidFill>
              <a:effectLst/>
              <a:latin typeface="+mn-lt"/>
              <a:ea typeface="+mn-ea"/>
              <a:cs typeface="+mn-cs"/>
            </a:rPr>
            <a:t>　消防費は、消防庁舎大規模改修工事や河川防災ステーション整備を行ったため、類似団体平均を大きく上回っている。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農林水産業費は、農地基盤整備事業などを積極的に行っているため、類似団体平均を上回っている。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教育費は、</a:t>
          </a:r>
          <a:r>
            <a:rPr kumimoji="1" lang="ja-JP" altLang="en-US" sz="1100">
              <a:solidFill>
                <a:schemeClr val="dk1"/>
              </a:solidFill>
              <a:effectLst/>
              <a:latin typeface="+mn-lt"/>
              <a:ea typeface="+mn-ea"/>
              <a:cs typeface="+mn-cs"/>
            </a:rPr>
            <a:t>大空高等学校交流拠点施設の増築</a:t>
          </a:r>
          <a:r>
            <a:rPr kumimoji="1" lang="ja-JP" altLang="ja-JP" sz="1100">
              <a:solidFill>
                <a:schemeClr val="dk1"/>
              </a:solidFill>
              <a:effectLst/>
              <a:latin typeface="+mn-lt"/>
              <a:ea typeface="+mn-ea"/>
              <a:cs typeface="+mn-cs"/>
            </a:rPr>
            <a:t>などにより、類似団体平均を上回っている。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公債費については、中長期的な財政推計の中で住民生活とのバランスを図りながら公債費の圧縮を図り、健全な財政運営に努めていく。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例年３月に決算見込に近づけるための補正予算を組んでいるため実質収支の標準財政規模に対する割合は１～４％台となり、決算上多額の剰余金（赤字）は生じていない。</a:t>
          </a:r>
          <a:endParaRPr lang="ja-JP" altLang="ja-JP" sz="1400">
            <a:effectLst/>
          </a:endParaRPr>
        </a:p>
        <a:p>
          <a:r>
            <a:rPr kumimoji="1" lang="ja-JP" altLang="ja-JP" sz="1100">
              <a:solidFill>
                <a:schemeClr val="dk1"/>
              </a:solidFill>
              <a:effectLst/>
              <a:latin typeface="+mn-lt"/>
              <a:ea typeface="+mn-ea"/>
              <a:cs typeface="+mn-cs"/>
            </a:rPr>
            <a:t>　今後も不測の財政需要に備えるため一定程度の財政調整基金を保持していかなければならない。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いずれの年度も連結実質赤字比率は算出されていない。</a:t>
          </a:r>
          <a:endParaRPr lang="ja-JP" altLang="ja-JP" sz="1400">
            <a:effectLst/>
          </a:endParaRPr>
        </a:p>
        <a:p>
          <a:r>
            <a:rPr kumimoji="1" lang="ja-JP" altLang="ja-JP" sz="1100">
              <a:solidFill>
                <a:schemeClr val="dk1"/>
              </a:solidFill>
              <a:effectLst/>
              <a:latin typeface="+mn-lt"/>
              <a:ea typeface="+mn-ea"/>
              <a:cs typeface="+mn-cs"/>
            </a:rPr>
            <a:t>　一般会計、特別会計においても、過大な余剰金が生じていないため、予算で定められたとおりの財務会計活動が行われた結果であるといえる。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9911614</v>
      </c>
      <c r="BO4" s="358"/>
      <c r="BP4" s="358"/>
      <c r="BQ4" s="358"/>
      <c r="BR4" s="358"/>
      <c r="BS4" s="358"/>
      <c r="BT4" s="358"/>
      <c r="BU4" s="359"/>
      <c r="BV4" s="357">
        <v>9791726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3.2</v>
      </c>
      <c r="CU4" s="364"/>
      <c r="CV4" s="364"/>
      <c r="CW4" s="364"/>
      <c r="CX4" s="364"/>
      <c r="CY4" s="364"/>
      <c r="CZ4" s="364"/>
      <c r="DA4" s="365"/>
      <c r="DB4" s="363">
        <v>4.2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9734993</v>
      </c>
      <c r="BO5" s="426"/>
      <c r="BP5" s="426"/>
      <c r="BQ5" s="426"/>
      <c r="BR5" s="426"/>
      <c r="BS5" s="426"/>
      <c r="BT5" s="426"/>
      <c r="BU5" s="427"/>
      <c r="BV5" s="425">
        <v>9568831</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90.1</v>
      </c>
      <c r="CU5" s="392"/>
      <c r="CV5" s="392"/>
      <c r="CW5" s="392"/>
      <c r="CX5" s="392"/>
      <c r="CY5" s="392"/>
      <c r="CZ5" s="392"/>
      <c r="DA5" s="393"/>
      <c r="DB5" s="391">
        <v>90.8</v>
      </c>
      <c r="DC5" s="392"/>
      <c r="DD5" s="392"/>
      <c r="DE5" s="392"/>
      <c r="DF5" s="392"/>
      <c r="DG5" s="392"/>
      <c r="DH5" s="392"/>
      <c r="DI5" s="393"/>
    </row>
    <row r="6" spans="1:119" ht="18.75" customHeight="1" x14ac:dyDescent="0.15">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176621</v>
      </c>
      <c r="BO6" s="426"/>
      <c r="BP6" s="426"/>
      <c r="BQ6" s="426"/>
      <c r="BR6" s="426"/>
      <c r="BS6" s="426"/>
      <c r="BT6" s="426"/>
      <c r="BU6" s="427"/>
      <c r="BV6" s="425">
        <v>222895</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90.1</v>
      </c>
      <c r="CU6" s="432"/>
      <c r="CV6" s="432"/>
      <c r="CW6" s="432"/>
      <c r="CX6" s="432"/>
      <c r="CY6" s="432"/>
      <c r="CZ6" s="432"/>
      <c r="DA6" s="433"/>
      <c r="DB6" s="431">
        <v>91.2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3817</v>
      </c>
      <c r="BO7" s="426"/>
      <c r="BP7" s="426"/>
      <c r="BQ7" s="426"/>
      <c r="BR7" s="426"/>
      <c r="BS7" s="426"/>
      <c r="BT7" s="426"/>
      <c r="BU7" s="427"/>
      <c r="BV7" s="425">
        <v>4962</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5429786</v>
      </c>
      <c r="CU7" s="426"/>
      <c r="CV7" s="426"/>
      <c r="CW7" s="426"/>
      <c r="CX7" s="426"/>
      <c r="CY7" s="426"/>
      <c r="CZ7" s="426"/>
      <c r="DA7" s="427"/>
      <c r="DB7" s="425">
        <v>5233506</v>
      </c>
      <c r="DC7" s="426"/>
      <c r="DD7" s="426"/>
      <c r="DE7" s="426"/>
      <c r="DF7" s="426"/>
      <c r="DG7" s="426"/>
      <c r="DH7" s="426"/>
      <c r="DI7" s="427"/>
    </row>
    <row r="8" spans="1:119" ht="18.75" customHeight="1" thickBot="1" x14ac:dyDescent="0.2">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172804</v>
      </c>
      <c r="BO8" s="426"/>
      <c r="BP8" s="426"/>
      <c r="BQ8" s="426"/>
      <c r="BR8" s="426"/>
      <c r="BS8" s="426"/>
      <c r="BT8" s="426"/>
      <c r="BU8" s="427"/>
      <c r="BV8" s="425">
        <v>217933</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0.25</v>
      </c>
      <c r="CU8" s="435"/>
      <c r="CV8" s="435"/>
      <c r="CW8" s="435"/>
      <c r="CX8" s="435"/>
      <c r="CY8" s="435"/>
      <c r="CZ8" s="435"/>
      <c r="DA8" s="436"/>
      <c r="DB8" s="434">
        <v>0.24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6775</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-45129</v>
      </c>
      <c r="BO9" s="426"/>
      <c r="BP9" s="426"/>
      <c r="BQ9" s="426"/>
      <c r="BR9" s="426"/>
      <c r="BS9" s="426"/>
      <c r="BT9" s="426"/>
      <c r="BU9" s="427"/>
      <c r="BV9" s="425">
        <v>-1818</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21</v>
      </c>
      <c r="CU9" s="392"/>
      <c r="CV9" s="392"/>
      <c r="CW9" s="392"/>
      <c r="CX9" s="392"/>
      <c r="CY9" s="392"/>
      <c r="CZ9" s="392"/>
      <c r="DA9" s="393"/>
      <c r="DB9" s="391">
        <v>20.2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18"/>
      <c r="N10" s="418"/>
      <c r="O10" s="418"/>
      <c r="P10" s="418"/>
      <c r="Q10" s="419"/>
      <c r="R10" s="445">
        <v>7360</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114</v>
      </c>
      <c r="AV10" s="421"/>
      <c r="AW10" s="421"/>
      <c r="AX10" s="421"/>
      <c r="AY10" s="422" t="s">
        <v>115</v>
      </c>
      <c r="AZ10" s="423"/>
      <c r="BA10" s="423"/>
      <c r="BB10" s="423"/>
      <c r="BC10" s="423"/>
      <c r="BD10" s="423"/>
      <c r="BE10" s="423"/>
      <c r="BF10" s="423"/>
      <c r="BG10" s="423"/>
      <c r="BH10" s="423"/>
      <c r="BI10" s="423"/>
      <c r="BJ10" s="423"/>
      <c r="BK10" s="423"/>
      <c r="BL10" s="423"/>
      <c r="BM10" s="424"/>
      <c r="BN10" s="425">
        <v>714</v>
      </c>
      <c r="BO10" s="426"/>
      <c r="BP10" s="426"/>
      <c r="BQ10" s="426"/>
      <c r="BR10" s="426"/>
      <c r="BS10" s="426"/>
      <c r="BT10" s="426"/>
      <c r="BU10" s="427"/>
      <c r="BV10" s="425">
        <v>382</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90</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6441</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114</v>
      </c>
      <c r="AV12" s="421"/>
      <c r="AW12" s="421"/>
      <c r="AX12" s="421"/>
      <c r="AY12" s="422" t="s">
        <v>128</v>
      </c>
      <c r="AZ12" s="423"/>
      <c r="BA12" s="423"/>
      <c r="BB12" s="423"/>
      <c r="BC12" s="423"/>
      <c r="BD12" s="423"/>
      <c r="BE12" s="423"/>
      <c r="BF12" s="423"/>
      <c r="BG12" s="423"/>
      <c r="BH12" s="423"/>
      <c r="BI12" s="423"/>
      <c r="BJ12" s="423"/>
      <c r="BK12" s="423"/>
      <c r="BL12" s="423"/>
      <c r="BM12" s="424"/>
      <c r="BN12" s="425">
        <v>88234</v>
      </c>
      <c r="BO12" s="426"/>
      <c r="BP12" s="426"/>
      <c r="BQ12" s="426"/>
      <c r="BR12" s="426"/>
      <c r="BS12" s="426"/>
      <c r="BT12" s="426"/>
      <c r="BU12" s="427"/>
      <c r="BV12" s="425">
        <v>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6390</v>
      </c>
      <c r="S13" s="479"/>
      <c r="T13" s="479"/>
      <c r="U13" s="479"/>
      <c r="V13" s="480"/>
      <c r="W13" s="404" t="s">
        <v>131</v>
      </c>
      <c r="X13" s="405"/>
      <c r="Y13" s="405"/>
      <c r="Z13" s="405"/>
      <c r="AA13" s="405"/>
      <c r="AB13" s="395"/>
      <c r="AC13" s="445">
        <v>1361</v>
      </c>
      <c r="AD13" s="446"/>
      <c r="AE13" s="446"/>
      <c r="AF13" s="446"/>
      <c r="AG13" s="488"/>
      <c r="AH13" s="445">
        <v>1524</v>
      </c>
      <c r="AI13" s="446"/>
      <c r="AJ13" s="446"/>
      <c r="AK13" s="446"/>
      <c r="AL13" s="447"/>
      <c r="AM13" s="417" t="s">
        <v>132</v>
      </c>
      <c r="AN13" s="418"/>
      <c r="AO13" s="418"/>
      <c r="AP13" s="418"/>
      <c r="AQ13" s="418"/>
      <c r="AR13" s="418"/>
      <c r="AS13" s="418"/>
      <c r="AT13" s="419"/>
      <c r="AU13" s="420" t="s">
        <v>114</v>
      </c>
      <c r="AV13" s="421"/>
      <c r="AW13" s="421"/>
      <c r="AX13" s="421"/>
      <c r="AY13" s="422" t="s">
        <v>133</v>
      </c>
      <c r="AZ13" s="423"/>
      <c r="BA13" s="423"/>
      <c r="BB13" s="423"/>
      <c r="BC13" s="423"/>
      <c r="BD13" s="423"/>
      <c r="BE13" s="423"/>
      <c r="BF13" s="423"/>
      <c r="BG13" s="423"/>
      <c r="BH13" s="423"/>
      <c r="BI13" s="423"/>
      <c r="BJ13" s="423"/>
      <c r="BK13" s="423"/>
      <c r="BL13" s="423"/>
      <c r="BM13" s="424"/>
      <c r="BN13" s="425">
        <v>-132649</v>
      </c>
      <c r="BO13" s="426"/>
      <c r="BP13" s="426"/>
      <c r="BQ13" s="426"/>
      <c r="BR13" s="426"/>
      <c r="BS13" s="426"/>
      <c r="BT13" s="426"/>
      <c r="BU13" s="427"/>
      <c r="BV13" s="425">
        <v>-1436</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9.6999999999999993</v>
      </c>
      <c r="CU13" s="392"/>
      <c r="CV13" s="392"/>
      <c r="CW13" s="392"/>
      <c r="CX13" s="392"/>
      <c r="CY13" s="392"/>
      <c r="CZ13" s="392"/>
      <c r="DA13" s="393"/>
      <c r="DB13" s="391">
        <v>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6626</v>
      </c>
      <c r="S14" s="479"/>
      <c r="T14" s="479"/>
      <c r="U14" s="479"/>
      <c r="V14" s="480"/>
      <c r="W14" s="384"/>
      <c r="X14" s="385"/>
      <c r="Y14" s="385"/>
      <c r="Z14" s="385"/>
      <c r="AA14" s="385"/>
      <c r="AB14" s="374"/>
      <c r="AC14" s="481">
        <v>39.299999999999997</v>
      </c>
      <c r="AD14" s="482"/>
      <c r="AE14" s="482"/>
      <c r="AF14" s="482"/>
      <c r="AG14" s="483"/>
      <c r="AH14" s="481">
        <v>40.299999999999997</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v>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6581</v>
      </c>
      <c r="S15" s="479"/>
      <c r="T15" s="479"/>
      <c r="U15" s="479"/>
      <c r="V15" s="480"/>
      <c r="W15" s="404" t="s">
        <v>137</v>
      </c>
      <c r="X15" s="405"/>
      <c r="Y15" s="405"/>
      <c r="Z15" s="405"/>
      <c r="AA15" s="405"/>
      <c r="AB15" s="395"/>
      <c r="AC15" s="445">
        <v>358</v>
      </c>
      <c r="AD15" s="446"/>
      <c r="AE15" s="446"/>
      <c r="AF15" s="446"/>
      <c r="AG15" s="488"/>
      <c r="AH15" s="445">
        <v>427</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1241444</v>
      </c>
      <c r="BO15" s="358"/>
      <c r="BP15" s="358"/>
      <c r="BQ15" s="358"/>
      <c r="BR15" s="358"/>
      <c r="BS15" s="358"/>
      <c r="BT15" s="358"/>
      <c r="BU15" s="359"/>
      <c r="BV15" s="357">
        <v>1242119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10.3</v>
      </c>
      <c r="AD16" s="482"/>
      <c r="AE16" s="482"/>
      <c r="AF16" s="482"/>
      <c r="AG16" s="483"/>
      <c r="AH16" s="481">
        <v>11.3</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5136002</v>
      </c>
      <c r="BO16" s="426"/>
      <c r="BP16" s="426"/>
      <c r="BQ16" s="426"/>
      <c r="BR16" s="426"/>
      <c r="BS16" s="426"/>
      <c r="BT16" s="426"/>
      <c r="BU16" s="427"/>
      <c r="BV16" s="425">
        <v>4930632</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1747</v>
      </c>
      <c r="AD17" s="446"/>
      <c r="AE17" s="446"/>
      <c r="AF17" s="446"/>
      <c r="AG17" s="488"/>
      <c r="AH17" s="445">
        <v>1833</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1519962</v>
      </c>
      <c r="BO17" s="426"/>
      <c r="BP17" s="426"/>
      <c r="BQ17" s="426"/>
      <c r="BR17" s="426"/>
      <c r="BS17" s="426"/>
      <c r="BT17" s="426"/>
      <c r="BU17" s="427"/>
      <c r="BV17" s="425">
        <v>1522322</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08" t="s">
        <v>147</v>
      </c>
      <c r="C18" s="437"/>
      <c r="D18" s="437"/>
      <c r="E18" s="509"/>
      <c r="F18" s="509"/>
      <c r="G18" s="509"/>
      <c r="H18" s="509"/>
      <c r="I18" s="509"/>
      <c r="J18" s="509"/>
      <c r="K18" s="509"/>
      <c r="L18" s="510">
        <v>343.66</v>
      </c>
      <c r="M18" s="510"/>
      <c r="N18" s="510"/>
      <c r="O18" s="510"/>
      <c r="P18" s="510"/>
      <c r="Q18" s="510"/>
      <c r="R18" s="511"/>
      <c r="S18" s="511"/>
      <c r="T18" s="511"/>
      <c r="U18" s="511"/>
      <c r="V18" s="512"/>
      <c r="W18" s="406"/>
      <c r="X18" s="407"/>
      <c r="Y18" s="407"/>
      <c r="Z18" s="407"/>
      <c r="AA18" s="407"/>
      <c r="AB18" s="398"/>
      <c r="AC18" s="513">
        <v>50.4</v>
      </c>
      <c r="AD18" s="514"/>
      <c r="AE18" s="514"/>
      <c r="AF18" s="514"/>
      <c r="AG18" s="515"/>
      <c r="AH18" s="513">
        <v>48.4</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4909053</v>
      </c>
      <c r="BO18" s="426"/>
      <c r="BP18" s="426"/>
      <c r="BQ18" s="426"/>
      <c r="BR18" s="426"/>
      <c r="BS18" s="426"/>
      <c r="BT18" s="426"/>
      <c r="BU18" s="427"/>
      <c r="BV18" s="425">
        <v>4761420</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08" t="s">
        <v>149</v>
      </c>
      <c r="C19" s="437"/>
      <c r="D19" s="437"/>
      <c r="E19" s="509"/>
      <c r="F19" s="509"/>
      <c r="G19" s="509"/>
      <c r="H19" s="509"/>
      <c r="I19" s="509"/>
      <c r="J19" s="509"/>
      <c r="K19" s="509"/>
      <c r="L19" s="517">
        <v>20</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6296028</v>
      </c>
      <c r="BO19" s="426"/>
      <c r="BP19" s="426"/>
      <c r="BQ19" s="426"/>
      <c r="BR19" s="426"/>
      <c r="BS19" s="426"/>
      <c r="BT19" s="426"/>
      <c r="BU19" s="427"/>
      <c r="BV19" s="425">
        <v>6094529</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08" t="s">
        <v>151</v>
      </c>
      <c r="C20" s="437"/>
      <c r="D20" s="437"/>
      <c r="E20" s="509"/>
      <c r="F20" s="509"/>
      <c r="G20" s="509"/>
      <c r="H20" s="509"/>
      <c r="I20" s="509"/>
      <c r="J20" s="509"/>
      <c r="K20" s="509"/>
      <c r="L20" s="517">
        <v>2750</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16191075</v>
      </c>
      <c r="BO22" s="358"/>
      <c r="BP22" s="358"/>
      <c r="BQ22" s="358"/>
      <c r="BR22" s="358"/>
      <c r="BS22" s="358"/>
      <c r="BT22" s="358"/>
      <c r="BU22" s="359"/>
      <c r="BV22" s="357">
        <v>16477148</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11151384</v>
      </c>
      <c r="BO23" s="426"/>
      <c r="BP23" s="426"/>
      <c r="BQ23" s="426"/>
      <c r="BR23" s="426"/>
      <c r="BS23" s="426"/>
      <c r="BT23" s="426"/>
      <c r="BU23" s="427"/>
      <c r="BV23" s="425">
        <v>11219067</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40"/>
      <c r="C24" s="541"/>
      <c r="D24" s="542"/>
      <c r="E24" s="444" t="s">
        <v>161</v>
      </c>
      <c r="F24" s="418"/>
      <c r="G24" s="418"/>
      <c r="H24" s="418"/>
      <c r="I24" s="418"/>
      <c r="J24" s="418"/>
      <c r="K24" s="419"/>
      <c r="L24" s="445">
        <v>1</v>
      </c>
      <c r="M24" s="446"/>
      <c r="N24" s="446"/>
      <c r="O24" s="446"/>
      <c r="P24" s="488"/>
      <c r="Q24" s="445">
        <v>7500</v>
      </c>
      <c r="R24" s="446"/>
      <c r="S24" s="446"/>
      <c r="T24" s="446"/>
      <c r="U24" s="446"/>
      <c r="V24" s="488"/>
      <c r="W24" s="553"/>
      <c r="X24" s="541"/>
      <c r="Y24" s="542"/>
      <c r="Z24" s="444" t="s">
        <v>162</v>
      </c>
      <c r="AA24" s="418"/>
      <c r="AB24" s="418"/>
      <c r="AC24" s="418"/>
      <c r="AD24" s="418"/>
      <c r="AE24" s="418"/>
      <c r="AF24" s="418"/>
      <c r="AG24" s="419"/>
      <c r="AH24" s="445">
        <v>134</v>
      </c>
      <c r="AI24" s="446"/>
      <c r="AJ24" s="446"/>
      <c r="AK24" s="446"/>
      <c r="AL24" s="488"/>
      <c r="AM24" s="445">
        <v>408566</v>
      </c>
      <c r="AN24" s="446"/>
      <c r="AO24" s="446"/>
      <c r="AP24" s="446"/>
      <c r="AQ24" s="446"/>
      <c r="AR24" s="488"/>
      <c r="AS24" s="445">
        <v>3049</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14070386</v>
      </c>
      <c r="BO24" s="426"/>
      <c r="BP24" s="426"/>
      <c r="BQ24" s="426"/>
      <c r="BR24" s="426"/>
      <c r="BS24" s="426"/>
      <c r="BT24" s="426"/>
      <c r="BU24" s="427"/>
      <c r="BV24" s="425">
        <v>14095949</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40"/>
      <c r="C25" s="541"/>
      <c r="D25" s="542"/>
      <c r="E25" s="444" t="s">
        <v>164</v>
      </c>
      <c r="F25" s="418"/>
      <c r="G25" s="418"/>
      <c r="H25" s="418"/>
      <c r="I25" s="418"/>
      <c r="J25" s="418"/>
      <c r="K25" s="419"/>
      <c r="L25" s="445">
        <v>1</v>
      </c>
      <c r="M25" s="446"/>
      <c r="N25" s="446"/>
      <c r="O25" s="446"/>
      <c r="P25" s="488"/>
      <c r="Q25" s="445">
        <v>6270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610935</v>
      </c>
      <c r="BO25" s="358"/>
      <c r="BP25" s="358"/>
      <c r="BQ25" s="358"/>
      <c r="BR25" s="358"/>
      <c r="BS25" s="358"/>
      <c r="BT25" s="358"/>
      <c r="BU25" s="359"/>
      <c r="BV25" s="357">
        <v>1082366</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40"/>
      <c r="C26" s="541"/>
      <c r="D26" s="542"/>
      <c r="E26" s="444" t="s">
        <v>167</v>
      </c>
      <c r="F26" s="418"/>
      <c r="G26" s="418"/>
      <c r="H26" s="418"/>
      <c r="I26" s="418"/>
      <c r="J26" s="418"/>
      <c r="K26" s="419"/>
      <c r="L26" s="445">
        <v>1</v>
      </c>
      <c r="M26" s="446"/>
      <c r="N26" s="446"/>
      <c r="O26" s="446"/>
      <c r="P26" s="488"/>
      <c r="Q26" s="445">
        <v>5550</v>
      </c>
      <c r="R26" s="446"/>
      <c r="S26" s="446"/>
      <c r="T26" s="446"/>
      <c r="U26" s="446"/>
      <c r="V26" s="488"/>
      <c r="W26" s="553"/>
      <c r="X26" s="541"/>
      <c r="Y26" s="542"/>
      <c r="Z26" s="444" t="s">
        <v>168</v>
      </c>
      <c r="AA26" s="565"/>
      <c r="AB26" s="565"/>
      <c r="AC26" s="565"/>
      <c r="AD26" s="565"/>
      <c r="AE26" s="565"/>
      <c r="AF26" s="565"/>
      <c r="AG26" s="566"/>
      <c r="AH26" s="445" t="s">
        <v>122</v>
      </c>
      <c r="AI26" s="446"/>
      <c r="AJ26" s="446"/>
      <c r="AK26" s="446"/>
      <c r="AL26" s="488"/>
      <c r="AM26" s="445" t="s">
        <v>122</v>
      </c>
      <c r="AN26" s="446"/>
      <c r="AO26" s="446"/>
      <c r="AP26" s="446"/>
      <c r="AQ26" s="446"/>
      <c r="AR26" s="488"/>
      <c r="AS26" s="445" t="s">
        <v>122</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40"/>
      <c r="C27" s="541"/>
      <c r="D27" s="542"/>
      <c r="E27" s="444" t="s">
        <v>170</v>
      </c>
      <c r="F27" s="418"/>
      <c r="G27" s="418"/>
      <c r="H27" s="418"/>
      <c r="I27" s="418"/>
      <c r="J27" s="418"/>
      <c r="K27" s="419"/>
      <c r="L27" s="445">
        <v>1</v>
      </c>
      <c r="M27" s="446"/>
      <c r="N27" s="446"/>
      <c r="O27" s="446"/>
      <c r="P27" s="488"/>
      <c r="Q27" s="445">
        <v>2820</v>
      </c>
      <c r="R27" s="446"/>
      <c r="S27" s="446"/>
      <c r="T27" s="446"/>
      <c r="U27" s="446"/>
      <c r="V27" s="488"/>
      <c r="W27" s="553"/>
      <c r="X27" s="541"/>
      <c r="Y27" s="542"/>
      <c r="Z27" s="444" t="s">
        <v>171</v>
      </c>
      <c r="AA27" s="418"/>
      <c r="AB27" s="418"/>
      <c r="AC27" s="418"/>
      <c r="AD27" s="418"/>
      <c r="AE27" s="418"/>
      <c r="AF27" s="418"/>
      <c r="AG27" s="419"/>
      <c r="AH27" s="445">
        <v>13</v>
      </c>
      <c r="AI27" s="446"/>
      <c r="AJ27" s="446"/>
      <c r="AK27" s="446"/>
      <c r="AL27" s="488"/>
      <c r="AM27" s="445">
        <v>45006</v>
      </c>
      <c r="AN27" s="446"/>
      <c r="AO27" s="446"/>
      <c r="AP27" s="446"/>
      <c r="AQ27" s="446"/>
      <c r="AR27" s="488"/>
      <c r="AS27" s="445">
        <v>3462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t="s">
        <v>122</v>
      </c>
      <c r="BO27" s="535"/>
      <c r="BP27" s="535"/>
      <c r="BQ27" s="535"/>
      <c r="BR27" s="535"/>
      <c r="BS27" s="535"/>
      <c r="BT27" s="535"/>
      <c r="BU27" s="536"/>
      <c r="BV27" s="534" t="s">
        <v>122</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40"/>
      <c r="C28" s="541"/>
      <c r="D28" s="542"/>
      <c r="E28" s="444" t="s">
        <v>173</v>
      </c>
      <c r="F28" s="418"/>
      <c r="G28" s="418"/>
      <c r="H28" s="418"/>
      <c r="I28" s="418"/>
      <c r="J28" s="418"/>
      <c r="K28" s="419"/>
      <c r="L28" s="445">
        <v>1</v>
      </c>
      <c r="M28" s="446"/>
      <c r="N28" s="446"/>
      <c r="O28" s="446"/>
      <c r="P28" s="488"/>
      <c r="Q28" s="445">
        <v>2320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1228855</v>
      </c>
      <c r="BO28" s="358"/>
      <c r="BP28" s="358"/>
      <c r="BQ28" s="358"/>
      <c r="BR28" s="358"/>
      <c r="BS28" s="358"/>
      <c r="BT28" s="358"/>
      <c r="BU28" s="359"/>
      <c r="BV28" s="357">
        <v>1316374</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40"/>
      <c r="C29" s="541"/>
      <c r="D29" s="542"/>
      <c r="E29" s="444" t="s">
        <v>176</v>
      </c>
      <c r="F29" s="418"/>
      <c r="G29" s="418"/>
      <c r="H29" s="418"/>
      <c r="I29" s="418"/>
      <c r="J29" s="418"/>
      <c r="K29" s="419"/>
      <c r="L29" s="445">
        <v>10</v>
      </c>
      <c r="M29" s="446"/>
      <c r="N29" s="446"/>
      <c r="O29" s="446"/>
      <c r="P29" s="488"/>
      <c r="Q29" s="445">
        <v>1900</v>
      </c>
      <c r="R29" s="446"/>
      <c r="S29" s="446"/>
      <c r="T29" s="446"/>
      <c r="U29" s="446"/>
      <c r="V29" s="488"/>
      <c r="W29" s="554"/>
      <c r="X29" s="555"/>
      <c r="Y29" s="556"/>
      <c r="Z29" s="444" t="s">
        <v>177</v>
      </c>
      <c r="AA29" s="418"/>
      <c r="AB29" s="418"/>
      <c r="AC29" s="418"/>
      <c r="AD29" s="418"/>
      <c r="AE29" s="418"/>
      <c r="AF29" s="418"/>
      <c r="AG29" s="419"/>
      <c r="AH29" s="445">
        <v>147</v>
      </c>
      <c r="AI29" s="446"/>
      <c r="AJ29" s="446"/>
      <c r="AK29" s="446"/>
      <c r="AL29" s="488"/>
      <c r="AM29" s="445">
        <v>453572</v>
      </c>
      <c r="AN29" s="446"/>
      <c r="AO29" s="446"/>
      <c r="AP29" s="446"/>
      <c r="AQ29" s="446"/>
      <c r="AR29" s="488"/>
      <c r="AS29" s="445">
        <v>3086</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357443</v>
      </c>
      <c r="BO29" s="426"/>
      <c r="BP29" s="426"/>
      <c r="BQ29" s="426"/>
      <c r="BR29" s="426"/>
      <c r="BS29" s="426"/>
      <c r="BT29" s="426"/>
      <c r="BU29" s="427"/>
      <c r="BV29" s="425">
        <v>357436</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96.5</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3541251</v>
      </c>
      <c r="BO30" s="535"/>
      <c r="BP30" s="535"/>
      <c r="BQ30" s="535"/>
      <c r="BR30" s="535"/>
      <c r="BS30" s="535"/>
      <c r="BT30" s="535"/>
      <c r="BU30" s="536"/>
      <c r="BV30" s="534">
        <v>3690299</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15">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網走地区消防組合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めまんべつ産業開発公社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介護保険事業勘定特別会計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網走地方教育研修センター</v>
      </c>
      <c r="BZ35" s="585"/>
      <c r="CA35" s="585"/>
      <c r="CB35" s="585"/>
      <c r="CC35" s="585"/>
      <c r="CD35" s="585"/>
      <c r="CE35" s="585"/>
      <c r="CF35" s="585"/>
      <c r="CG35" s="585"/>
      <c r="CH35" s="585"/>
      <c r="CI35" s="585"/>
      <c r="CJ35" s="585"/>
      <c r="CK35" s="585"/>
      <c r="CL35" s="585"/>
      <c r="CM35" s="585"/>
      <c r="CN35" s="163"/>
      <c r="CO35" s="584">
        <f t="shared" ref="CO35:CO43" si="3">IF(CQ35="","",CO34+1)</f>
        <v>12</v>
      </c>
      <c r="CP35" s="584"/>
      <c r="CQ35" s="585" t="str">
        <f>IF('各会計、関係団体の財政状況及び健全化判断比率'!BS8="","",'各会計、関係団体の財政状況及び健全化判断比率'!BS8)</f>
        <v>東藻琴芝桜公園管理公社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個別排水処理事業会計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介護サービス事業勘定特別会計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uEHVpFKkjJoebuYaPDOw50qSsrq4UCiFTbXu5dOhTEQuB70kYlIgGXNvHlkpdepVBcCiGGc2kzu+X/O1pchDDA==" saltValue="xQOxyGG3LHRWnrT07nIL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3.65</v>
      </c>
      <c r="G34" s="33">
        <v>3.6</v>
      </c>
      <c r="H34" s="33">
        <v>4.1399999999999997</v>
      </c>
      <c r="I34" s="33">
        <v>4.16</v>
      </c>
      <c r="J34" s="34">
        <v>3.18</v>
      </c>
      <c r="K34" s="22"/>
      <c r="L34" s="22"/>
      <c r="M34" s="22"/>
      <c r="N34" s="22"/>
      <c r="O34" s="22"/>
      <c r="P34" s="22"/>
    </row>
    <row r="35" spans="1:16" ht="39" customHeight="1" x14ac:dyDescent="0.15">
      <c r="A35" s="22"/>
      <c r="B35" s="35"/>
      <c r="C35" s="1132" t="s">
        <v>534</v>
      </c>
      <c r="D35" s="1132"/>
      <c r="E35" s="1133"/>
      <c r="F35" s="36" t="s">
        <v>487</v>
      </c>
      <c r="G35" s="37" t="s">
        <v>487</v>
      </c>
      <c r="H35" s="37" t="s">
        <v>487</v>
      </c>
      <c r="I35" s="37" t="s">
        <v>487</v>
      </c>
      <c r="J35" s="38">
        <v>1.79</v>
      </c>
      <c r="K35" s="22"/>
      <c r="L35" s="22"/>
      <c r="M35" s="22"/>
      <c r="N35" s="22"/>
      <c r="O35" s="22"/>
      <c r="P35" s="22"/>
    </row>
    <row r="36" spans="1:16" ht="39" customHeight="1" x14ac:dyDescent="0.15">
      <c r="A36" s="22"/>
      <c r="B36" s="35"/>
      <c r="C36" s="1132" t="s">
        <v>535</v>
      </c>
      <c r="D36" s="1132"/>
      <c r="E36" s="1133"/>
      <c r="F36" s="36" t="s">
        <v>487</v>
      </c>
      <c r="G36" s="37" t="s">
        <v>487</v>
      </c>
      <c r="H36" s="37" t="s">
        <v>487</v>
      </c>
      <c r="I36" s="37" t="s">
        <v>487</v>
      </c>
      <c r="J36" s="38">
        <v>1.31</v>
      </c>
      <c r="K36" s="22"/>
      <c r="L36" s="22"/>
      <c r="M36" s="22"/>
      <c r="N36" s="22"/>
      <c r="O36" s="22"/>
      <c r="P36" s="22"/>
    </row>
    <row r="37" spans="1:16" ht="39" customHeight="1" x14ac:dyDescent="0.15">
      <c r="A37" s="22"/>
      <c r="B37" s="35"/>
      <c r="C37" s="1132" t="s">
        <v>536</v>
      </c>
      <c r="D37" s="1132"/>
      <c r="E37" s="1133"/>
      <c r="F37" s="36">
        <v>0.19</v>
      </c>
      <c r="G37" s="37">
        <v>0.03</v>
      </c>
      <c r="H37" s="37">
        <v>0.32</v>
      </c>
      <c r="I37" s="37">
        <v>0.14000000000000001</v>
      </c>
      <c r="J37" s="38">
        <v>0.16</v>
      </c>
      <c r="K37" s="22"/>
      <c r="L37" s="22"/>
      <c r="M37" s="22"/>
      <c r="N37" s="22"/>
      <c r="O37" s="22"/>
      <c r="P37" s="22"/>
    </row>
    <row r="38" spans="1:16" ht="39" customHeight="1" x14ac:dyDescent="0.15">
      <c r="A38" s="22"/>
      <c r="B38" s="35"/>
      <c r="C38" s="1132" t="s">
        <v>537</v>
      </c>
      <c r="D38" s="1132"/>
      <c r="E38" s="1133"/>
      <c r="F38" s="36" t="s">
        <v>487</v>
      </c>
      <c r="G38" s="37" t="s">
        <v>487</v>
      </c>
      <c r="H38" s="37" t="s">
        <v>487</v>
      </c>
      <c r="I38" s="37" t="s">
        <v>487</v>
      </c>
      <c r="J38" s="38">
        <v>0.15</v>
      </c>
      <c r="K38" s="22"/>
      <c r="L38" s="22"/>
      <c r="M38" s="22"/>
      <c r="N38" s="22"/>
      <c r="O38" s="22"/>
      <c r="P38" s="22"/>
    </row>
    <row r="39" spans="1:16" ht="39" customHeight="1" x14ac:dyDescent="0.15">
      <c r="A39" s="22"/>
      <c r="B39" s="35"/>
      <c r="C39" s="1132" t="s">
        <v>538</v>
      </c>
      <c r="D39" s="1132"/>
      <c r="E39" s="1133"/>
      <c r="F39" s="36">
        <v>1.1000000000000001</v>
      </c>
      <c r="G39" s="37">
        <v>0.59</v>
      </c>
      <c r="H39" s="37">
        <v>0.83</v>
      </c>
      <c r="I39" s="37">
        <v>0.01</v>
      </c>
      <c r="J39" s="38">
        <v>0.08</v>
      </c>
      <c r="K39" s="22"/>
      <c r="L39" s="22"/>
      <c r="M39" s="22"/>
      <c r="N39" s="22"/>
      <c r="O39" s="22"/>
      <c r="P39" s="22"/>
    </row>
    <row r="40" spans="1:16" ht="39" customHeight="1" x14ac:dyDescent="0.15">
      <c r="A40" s="22"/>
      <c r="B40" s="35"/>
      <c r="C40" s="1132" t="s">
        <v>539</v>
      </c>
      <c r="D40" s="1132"/>
      <c r="E40" s="1133"/>
      <c r="F40" s="36">
        <v>0.01</v>
      </c>
      <c r="G40" s="37">
        <v>0.01</v>
      </c>
      <c r="H40" s="37">
        <v>0</v>
      </c>
      <c r="I40" s="37">
        <v>0</v>
      </c>
      <c r="J40" s="38">
        <v>0.01</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0.43</v>
      </c>
      <c r="G43" s="42">
        <v>0.23</v>
      </c>
      <c r="H43" s="42">
        <v>0.28999999999999998</v>
      </c>
      <c r="I43" s="42">
        <v>1.01</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dYjSwWF4GA9YWB0fFFiNbSEJIxtxkIO18BfPDYaZONgi8lh0jMLU9NWeIgKMwDy2r9meJVhh6oZVQIq0fhPkg==" saltValue="u9yYeHpkBOtTQ5CjoAHn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1530</v>
      </c>
      <c r="L45" s="58">
        <v>1587</v>
      </c>
      <c r="M45" s="58">
        <v>1557</v>
      </c>
      <c r="N45" s="58">
        <v>1490</v>
      </c>
      <c r="O45" s="59">
        <v>1554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205</v>
      </c>
      <c r="L48" s="62">
        <v>170</v>
      </c>
      <c r="M48" s="62">
        <v>181</v>
      </c>
      <c r="N48" s="62">
        <v>198</v>
      </c>
      <c r="O48" s="63">
        <v>224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24</v>
      </c>
      <c r="L49" s="62">
        <v>24</v>
      </c>
      <c r="M49" s="62">
        <v>24</v>
      </c>
      <c r="N49" s="62">
        <v>23</v>
      </c>
      <c r="O49" s="63">
        <v>23</v>
      </c>
      <c r="P49" s="46"/>
      <c r="Q49" s="46"/>
      <c r="R49" s="46"/>
      <c r="S49" s="46"/>
      <c r="T49" s="46"/>
      <c r="U49" s="46"/>
    </row>
    <row r="50" spans="1:21" ht="30.75" customHeight="1" x14ac:dyDescent="0.15">
      <c r="A50" s="46"/>
      <c r="B50" s="1140"/>
      <c r="C50" s="1141"/>
      <c r="D50" s="60"/>
      <c r="E50" s="1146" t="s">
        <v>15</v>
      </c>
      <c r="F50" s="1146"/>
      <c r="G50" s="1146"/>
      <c r="H50" s="1146"/>
      <c r="I50" s="1146"/>
      <c r="J50" s="1147"/>
      <c r="K50" s="61">
        <v>16</v>
      </c>
      <c r="L50" s="62">
        <v>16</v>
      </c>
      <c r="M50" s="62">
        <v>9</v>
      </c>
      <c r="N50" s="62">
        <v>13</v>
      </c>
      <c r="O50" s="63">
        <v>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1</v>
      </c>
      <c r="M51" s="62">
        <v>1</v>
      </c>
      <c r="N51" s="62">
        <v>1</v>
      </c>
      <c r="O51" s="63">
        <v>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1359</v>
      </c>
      <c r="L52" s="62">
        <v>1377</v>
      </c>
      <c r="M52" s="62">
        <v>1370</v>
      </c>
      <c r="N52" s="62">
        <v>1335</v>
      </c>
      <c r="O52" s="63">
        <v>1374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416</v>
      </c>
      <c r="L53" s="67">
        <v>421</v>
      </c>
      <c r="M53" s="67">
        <v>402</v>
      </c>
      <c r="N53" s="67">
        <v>390</v>
      </c>
      <c r="O53" s="68">
        <v>433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I0+FBlM/Bc3c1wWuuw7g7GLhs3YbsFrxmRlJRKX1lXBbg4EC5l49pkh7RUwUwIB9nYzQl7XK8+rDnufhj3z8w==" saltValue="AHrrF+f9xE+NNCEqWkat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15713</v>
      </c>
      <c r="J41" s="331">
        <v>15467</v>
      </c>
      <c r="K41" s="331">
        <v>16414</v>
      </c>
      <c r="L41" s="331">
        <v>16477</v>
      </c>
      <c r="M41" s="332">
        <v>16191</v>
      </c>
    </row>
    <row r="42" spans="2:13" ht="27.75" customHeight="1" x14ac:dyDescent="0.15">
      <c r="B42" s="1171"/>
      <c r="C42" s="1172"/>
      <c r="D42" s="104"/>
      <c r="E42" s="1177" t="s">
        <v>32</v>
      </c>
      <c r="F42" s="1177"/>
      <c r="G42" s="1177"/>
      <c r="H42" s="1178"/>
      <c r="I42" s="333">
        <v>26</v>
      </c>
      <c r="J42" s="334">
        <v>11</v>
      </c>
      <c r="K42" s="334">
        <v>4</v>
      </c>
      <c r="L42" s="334">
        <v>0</v>
      </c>
      <c r="M42" s="335" t="s">
        <v>487</v>
      </c>
    </row>
    <row r="43" spans="2:13" ht="27.75" customHeight="1" x14ac:dyDescent="0.15">
      <c r="B43" s="1171"/>
      <c r="C43" s="1172"/>
      <c r="D43" s="104"/>
      <c r="E43" s="1177" t="s">
        <v>33</v>
      </c>
      <c r="F43" s="1177"/>
      <c r="G43" s="1177"/>
      <c r="H43" s="1178"/>
      <c r="I43" s="333">
        <v>819</v>
      </c>
      <c r="J43" s="334">
        <v>753</v>
      </c>
      <c r="K43" s="334">
        <v>768</v>
      </c>
      <c r="L43" s="334">
        <v>745</v>
      </c>
      <c r="M43" s="335">
        <v>765</v>
      </c>
    </row>
    <row r="44" spans="2:13" ht="27.75" customHeight="1" x14ac:dyDescent="0.15">
      <c r="B44" s="1171"/>
      <c r="C44" s="1172"/>
      <c r="D44" s="104"/>
      <c r="E44" s="1177" t="s">
        <v>34</v>
      </c>
      <c r="F44" s="1177"/>
      <c r="G44" s="1177"/>
      <c r="H44" s="1178"/>
      <c r="I44" s="333">
        <v>282</v>
      </c>
      <c r="J44" s="334">
        <v>261</v>
      </c>
      <c r="K44" s="334">
        <v>240</v>
      </c>
      <c r="L44" s="334">
        <v>219</v>
      </c>
      <c r="M44" s="335">
        <v>198</v>
      </c>
    </row>
    <row r="45" spans="2:13" ht="27.75" customHeight="1" x14ac:dyDescent="0.15">
      <c r="B45" s="1171"/>
      <c r="C45" s="1172"/>
      <c r="D45" s="104"/>
      <c r="E45" s="1177" t="s">
        <v>35</v>
      </c>
      <c r="F45" s="1177"/>
      <c r="G45" s="1177"/>
      <c r="H45" s="1178"/>
      <c r="I45" s="333">
        <v>1057</v>
      </c>
      <c r="J45" s="334">
        <v>1041</v>
      </c>
      <c r="K45" s="334">
        <v>974</v>
      </c>
      <c r="L45" s="334">
        <v>1042</v>
      </c>
      <c r="M45" s="335">
        <v>1005</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4136</v>
      </c>
      <c r="J50" s="334">
        <v>4187</v>
      </c>
      <c r="K50" s="334">
        <v>4330</v>
      </c>
      <c r="L50" s="334">
        <v>4355</v>
      </c>
      <c r="M50" s="335">
        <v>4161</v>
      </c>
    </row>
    <row r="51" spans="2:13" ht="27.75" customHeight="1" x14ac:dyDescent="0.15">
      <c r="B51" s="1171"/>
      <c r="C51" s="1172"/>
      <c r="D51" s="104"/>
      <c r="E51" s="1177" t="s">
        <v>42</v>
      </c>
      <c r="F51" s="1177"/>
      <c r="G51" s="1177"/>
      <c r="H51" s="1178"/>
      <c r="I51" s="333">
        <v>2161</v>
      </c>
      <c r="J51" s="334">
        <v>2009</v>
      </c>
      <c r="K51" s="334">
        <v>2377</v>
      </c>
      <c r="L51" s="334">
        <v>2232</v>
      </c>
      <c r="M51" s="335">
        <v>2212</v>
      </c>
    </row>
    <row r="52" spans="2:13" ht="27.75" customHeight="1" x14ac:dyDescent="0.15">
      <c r="B52" s="1173"/>
      <c r="C52" s="1174"/>
      <c r="D52" s="104"/>
      <c r="E52" s="1177" t="s">
        <v>43</v>
      </c>
      <c r="F52" s="1177"/>
      <c r="G52" s="1177"/>
      <c r="H52" s="1178"/>
      <c r="I52" s="333">
        <v>11744</v>
      </c>
      <c r="J52" s="334">
        <v>11901</v>
      </c>
      <c r="K52" s="334">
        <v>11863</v>
      </c>
      <c r="L52" s="334">
        <v>11957</v>
      </c>
      <c r="M52" s="335">
        <v>11698</v>
      </c>
    </row>
    <row r="53" spans="2:13" ht="27.75" customHeight="1" thickBot="1" x14ac:dyDescent="0.2">
      <c r="B53" s="1184" t="s">
        <v>19</v>
      </c>
      <c r="C53" s="1185"/>
      <c r="D53" s="108"/>
      <c r="E53" s="1186" t="s">
        <v>44</v>
      </c>
      <c r="F53" s="1186"/>
      <c r="G53" s="1186"/>
      <c r="H53" s="1187"/>
      <c r="I53" s="336">
        <v>-144</v>
      </c>
      <c r="J53" s="337">
        <v>-564</v>
      </c>
      <c r="K53" s="337">
        <v>-170</v>
      </c>
      <c r="L53" s="337">
        <v>-60</v>
      </c>
      <c r="M53" s="338">
        <v>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RSDR2+QMvxfRHa8OYZsE1b1oDC8zvN+aKffg1SQ0SIEgbhUzbQW80CedN0H6dpqkp1siXLrOrPTBX6Nky1p4w==" saltValue="tpmm+joCpK/3i31LYnzm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1316</v>
      </c>
      <c r="G55" s="339">
        <v>1316</v>
      </c>
      <c r="H55" s="340">
        <v>1229</v>
      </c>
    </row>
    <row r="56" spans="2:8" ht="52.5" customHeight="1" x14ac:dyDescent="0.15">
      <c r="B56" s="120"/>
      <c r="C56" s="1198" t="s">
        <v>47</v>
      </c>
      <c r="D56" s="1198"/>
      <c r="E56" s="1199"/>
      <c r="F56" s="341">
        <v>357</v>
      </c>
      <c r="G56" s="341">
        <v>357</v>
      </c>
      <c r="H56" s="342">
        <v>357</v>
      </c>
    </row>
    <row r="57" spans="2:8" ht="53.25" customHeight="1" x14ac:dyDescent="0.15">
      <c r="B57" s="120"/>
      <c r="C57" s="1200" t="s">
        <v>48</v>
      </c>
      <c r="D57" s="1200"/>
      <c r="E57" s="1201"/>
      <c r="F57" s="343">
        <v>3668</v>
      </c>
      <c r="G57" s="343">
        <v>3690</v>
      </c>
      <c r="H57" s="344">
        <v>3541</v>
      </c>
    </row>
    <row r="58" spans="2:8" ht="45.75" customHeight="1" x14ac:dyDescent="0.15">
      <c r="B58" s="121"/>
      <c r="C58" s="1188" t="s">
        <v>553</v>
      </c>
      <c r="D58" s="1189"/>
      <c r="E58" s="1190"/>
      <c r="F58" s="345">
        <v>1619</v>
      </c>
      <c r="G58" s="345">
        <v>1615</v>
      </c>
      <c r="H58" s="346">
        <v>1486</v>
      </c>
    </row>
    <row r="59" spans="2:8" ht="45.75" customHeight="1" x14ac:dyDescent="0.15">
      <c r="B59" s="121"/>
      <c r="C59" s="1188" t="s">
        <v>554</v>
      </c>
      <c r="D59" s="1189"/>
      <c r="E59" s="1190"/>
      <c r="F59" s="345">
        <v>1145</v>
      </c>
      <c r="G59" s="345">
        <v>1132</v>
      </c>
      <c r="H59" s="346">
        <v>1083</v>
      </c>
    </row>
    <row r="60" spans="2:8" ht="45.75" customHeight="1" x14ac:dyDescent="0.15">
      <c r="B60" s="121"/>
      <c r="C60" s="1188" t="s">
        <v>555</v>
      </c>
      <c r="D60" s="1189"/>
      <c r="E60" s="1190"/>
      <c r="F60" s="345">
        <v>555</v>
      </c>
      <c r="G60" s="345">
        <v>596</v>
      </c>
      <c r="H60" s="346">
        <v>604</v>
      </c>
    </row>
    <row r="61" spans="2:8" ht="45.75" customHeight="1" x14ac:dyDescent="0.15">
      <c r="B61" s="121"/>
      <c r="C61" s="1188" t="s">
        <v>556</v>
      </c>
      <c r="D61" s="1189"/>
      <c r="E61" s="1190"/>
      <c r="F61" s="345">
        <v>120</v>
      </c>
      <c r="G61" s="345">
        <v>120</v>
      </c>
      <c r="H61" s="346">
        <v>110</v>
      </c>
    </row>
    <row r="62" spans="2:8" ht="45.75" customHeight="1" thickBot="1" x14ac:dyDescent="0.2">
      <c r="B62" s="122"/>
      <c r="C62" s="1191" t="s">
        <v>557</v>
      </c>
      <c r="D62" s="1192"/>
      <c r="E62" s="1193"/>
      <c r="F62" s="347">
        <v>100</v>
      </c>
      <c r="G62" s="347">
        <v>100</v>
      </c>
      <c r="H62" s="348">
        <v>100</v>
      </c>
    </row>
    <row r="63" spans="2:8" ht="52.5" customHeight="1" thickBot="1" x14ac:dyDescent="0.2">
      <c r="B63" s="123"/>
      <c r="C63" s="1194" t="s">
        <v>49</v>
      </c>
      <c r="D63" s="1194"/>
      <c r="E63" s="1195"/>
      <c r="F63" s="349">
        <v>5341</v>
      </c>
      <c r="G63" s="349">
        <v>5364</v>
      </c>
      <c r="H63" s="350">
        <v>5128</v>
      </c>
    </row>
    <row r="64" spans="2:8" x14ac:dyDescent="0.15"/>
  </sheetData>
  <sheetProtection algorithmName="SHA-512" hashValue="q+E27ffu0IMeI9WSkrEapzGLibdvAipoKkhN25fU0bslU7rUmM4NSWmrkkfA+XXy9/X7kwfSZVO2ipRc6BPDWg==" saltValue="ZEzY8l/G2VAEwYbX1dri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507331</v>
      </c>
      <c r="E3" s="142"/>
      <c r="F3" s="143">
        <v>200194</v>
      </c>
      <c r="G3" s="144"/>
      <c r="H3" s="145"/>
    </row>
    <row r="4" spans="1:8" x14ac:dyDescent="0.15">
      <c r="A4" s="146"/>
      <c r="B4" s="147"/>
      <c r="C4" s="148"/>
      <c r="D4" s="149">
        <v>113471</v>
      </c>
      <c r="E4" s="150"/>
      <c r="F4" s="151">
        <v>106422</v>
      </c>
      <c r="G4" s="152"/>
      <c r="H4" s="153"/>
    </row>
    <row r="5" spans="1:8" x14ac:dyDescent="0.15">
      <c r="A5" s="134" t="s">
        <v>520</v>
      </c>
      <c r="B5" s="139"/>
      <c r="C5" s="140"/>
      <c r="D5" s="141">
        <v>272914</v>
      </c>
      <c r="E5" s="142"/>
      <c r="F5" s="143">
        <v>196914</v>
      </c>
      <c r="G5" s="144"/>
      <c r="H5" s="145"/>
    </row>
    <row r="6" spans="1:8" x14ac:dyDescent="0.15">
      <c r="A6" s="146"/>
      <c r="B6" s="147"/>
      <c r="C6" s="148"/>
      <c r="D6" s="149">
        <v>77386</v>
      </c>
      <c r="E6" s="150"/>
      <c r="F6" s="151">
        <v>98966</v>
      </c>
      <c r="G6" s="152"/>
      <c r="H6" s="153"/>
    </row>
    <row r="7" spans="1:8" x14ac:dyDescent="0.15">
      <c r="A7" s="134" t="s">
        <v>521</v>
      </c>
      <c r="B7" s="139"/>
      <c r="C7" s="140"/>
      <c r="D7" s="141">
        <v>604191</v>
      </c>
      <c r="E7" s="142"/>
      <c r="F7" s="143">
        <v>204757</v>
      </c>
      <c r="G7" s="144"/>
      <c r="H7" s="145"/>
    </row>
    <row r="8" spans="1:8" x14ac:dyDescent="0.15">
      <c r="A8" s="146"/>
      <c r="B8" s="147"/>
      <c r="C8" s="148"/>
      <c r="D8" s="149">
        <v>128986</v>
      </c>
      <c r="E8" s="150"/>
      <c r="F8" s="151">
        <v>106071</v>
      </c>
      <c r="G8" s="152"/>
      <c r="H8" s="153"/>
    </row>
    <row r="9" spans="1:8" x14ac:dyDescent="0.15">
      <c r="A9" s="134" t="s">
        <v>522</v>
      </c>
      <c r="B9" s="139"/>
      <c r="C9" s="140"/>
      <c r="D9" s="141">
        <v>289815</v>
      </c>
      <c r="E9" s="142"/>
      <c r="F9" s="143">
        <v>194971</v>
      </c>
      <c r="G9" s="144"/>
      <c r="H9" s="145"/>
    </row>
    <row r="10" spans="1:8" x14ac:dyDescent="0.15">
      <c r="A10" s="146"/>
      <c r="B10" s="147"/>
      <c r="C10" s="148"/>
      <c r="D10" s="149">
        <v>199493</v>
      </c>
      <c r="E10" s="150"/>
      <c r="F10" s="151">
        <v>105966</v>
      </c>
      <c r="G10" s="152"/>
      <c r="H10" s="153"/>
    </row>
    <row r="11" spans="1:8" x14ac:dyDescent="0.15">
      <c r="A11" s="134" t="s">
        <v>523</v>
      </c>
      <c r="B11" s="139"/>
      <c r="C11" s="140"/>
      <c r="D11" s="141">
        <v>252563</v>
      </c>
      <c r="E11" s="142"/>
      <c r="F11" s="143">
        <v>224172</v>
      </c>
      <c r="G11" s="144"/>
      <c r="H11" s="145"/>
    </row>
    <row r="12" spans="1:8" x14ac:dyDescent="0.15">
      <c r="A12" s="146"/>
      <c r="B12" s="147"/>
      <c r="C12" s="154"/>
      <c r="D12" s="149">
        <v>151977</v>
      </c>
      <c r="E12" s="150"/>
      <c r="F12" s="151">
        <v>117611</v>
      </c>
      <c r="G12" s="152"/>
      <c r="H12" s="153"/>
    </row>
    <row r="13" spans="1:8" x14ac:dyDescent="0.15">
      <c r="A13" s="134"/>
      <c r="B13" s="139"/>
      <c r="C13" s="140"/>
      <c r="D13" s="141">
        <v>385363</v>
      </c>
      <c r="E13" s="142"/>
      <c r="F13" s="143">
        <v>204202</v>
      </c>
      <c r="G13" s="155"/>
      <c r="H13" s="145"/>
    </row>
    <row r="14" spans="1:8" x14ac:dyDescent="0.15">
      <c r="A14" s="146"/>
      <c r="B14" s="147"/>
      <c r="C14" s="148"/>
      <c r="D14" s="149">
        <v>134263</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3.65</v>
      </c>
      <c r="C19" s="156">
        <f>ROUND(VALUE(SUBSTITUTE(実質収支比率等に係る経年分析!G$48,"▲","-")),2)</f>
        <v>3.61</v>
      </c>
      <c r="D19" s="156">
        <f>ROUND(VALUE(SUBSTITUTE(実質収支比率等に係る経年分析!H$48,"▲","-")),2)</f>
        <v>4.1399999999999997</v>
      </c>
      <c r="E19" s="156">
        <f>ROUND(VALUE(SUBSTITUTE(実質収支比率等に係る経年分析!I$48,"▲","-")),2)</f>
        <v>4.16</v>
      </c>
      <c r="F19" s="156">
        <f>ROUND(VALUE(SUBSTITUTE(実質収支比率等に係る経年分析!J$48,"▲","-")),2)</f>
        <v>3.18</v>
      </c>
    </row>
    <row r="20" spans="1:11" x14ac:dyDescent="0.15">
      <c r="A20" s="156" t="s">
        <v>53</v>
      </c>
      <c r="B20" s="156">
        <f>ROUND(VALUE(SUBSTITUTE(実質収支比率等に係る経年分析!F$47,"▲","-")),2)</f>
        <v>25.95</v>
      </c>
      <c r="C20" s="156">
        <f>ROUND(VALUE(SUBSTITUTE(実質収支比率等に係る経年分析!G$47,"▲","-")),2)</f>
        <v>24.29</v>
      </c>
      <c r="D20" s="156">
        <f>ROUND(VALUE(SUBSTITUTE(実質収支比率等に係る経年分析!H$47,"▲","-")),2)</f>
        <v>24.8</v>
      </c>
      <c r="E20" s="156">
        <f>ROUND(VALUE(SUBSTITUTE(実質収支比率等に係る経年分析!I$47,"▲","-")),2)</f>
        <v>25.15</v>
      </c>
      <c r="F20" s="156">
        <f>ROUND(VALUE(SUBSTITUTE(実質収支比率等に係る経年分析!J$47,"▲","-")),2)</f>
        <v>22.63</v>
      </c>
    </row>
    <row r="21" spans="1:11" x14ac:dyDescent="0.15">
      <c r="A21" s="156" t="s">
        <v>54</v>
      </c>
      <c r="B21" s="156">
        <f>IF(ISNUMBER(VALUE(SUBSTITUTE(実質収支比率等に係る経年分析!F$49,"▲","-"))),ROUND(VALUE(SUBSTITUTE(実質収支比率等に係る経年分析!F$49,"▲","-")),2),NA())</f>
        <v>0.24</v>
      </c>
      <c r="C21" s="156">
        <f>IF(ISNUMBER(VALUE(SUBSTITUTE(実質収支比率等に係る経年分析!G$49,"▲","-"))),ROUND(VALUE(SUBSTITUTE(実質収支比率等に係る経年分析!G$49,"▲","-")),2),NA())</f>
        <v>0.19</v>
      </c>
      <c r="D21" s="156">
        <f>IF(ISNUMBER(VALUE(SUBSTITUTE(実質収支比率等に係る経年分析!H$49,"▲","-"))),ROUND(VALUE(SUBSTITUTE(実質収支比率等に係る経年分析!H$49,"▲","-")),2),NA())</f>
        <v>0.47</v>
      </c>
      <c r="E21" s="156">
        <f>IF(ISNUMBER(VALUE(SUBSTITUTE(実質収支比率等に係る経年分析!I$49,"▲","-"))),ROUND(VALUE(SUBSTITUTE(実質収支比率等に係る経年分析!I$49,"▲","-")),2),NA())</f>
        <v>-0.03</v>
      </c>
      <c r="F21" s="156">
        <f>IF(ISNUMBER(VALUE(SUBSTITUTE(実質収支比率等に係る経年分析!J$49,"▲","-"))),ROUND(VALUE(SUBSTITUTE(実質収支比率等に係る経年分析!J$49,"▲","-")),2),NA())</f>
        <v>-2.44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介護サービス事業勘定特別会計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介護保険事業勘定特別会計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個別排水処理事業会計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0.14000000000000001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3.65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4.1399999999999997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1359</v>
      </c>
      <c r="E42" s="158"/>
      <c r="F42" s="158"/>
      <c r="G42" s="158">
        <f>'実質公債費比率（分子）の構造'!L$52</f>
        <v>1377</v>
      </c>
      <c r="H42" s="158"/>
      <c r="I42" s="158"/>
      <c r="J42" s="158">
        <f>'実質公債費比率（分子）の構造'!M$52</f>
        <v>1370</v>
      </c>
      <c r="K42" s="158"/>
      <c r="L42" s="158"/>
      <c r="M42" s="158">
        <f>'実質公債費比率（分子）の構造'!N$52</f>
        <v>1335</v>
      </c>
      <c r="N42" s="158"/>
      <c r="O42" s="158"/>
      <c r="P42" s="158">
        <f>'実質公債費比率（分子）の構造'!O$52</f>
        <v>1374</v>
      </c>
    </row>
    <row r="43" spans="1:16" x14ac:dyDescent="0.15">
      <c r="A43" s="158" t="s">
        <v>16</v>
      </c>
      <c r="B43" s="158">
        <f>'実質公債費比率（分子）の構造'!K$51</f>
        <v>0</v>
      </c>
      <c r="C43" s="158"/>
      <c r="D43" s="158"/>
      <c r="E43" s="158">
        <f>'実質公債費比率（分子）の構造'!L$51</f>
        <v>1</v>
      </c>
      <c r="F43" s="158"/>
      <c r="G43" s="158"/>
      <c r="H43" s="158">
        <f>'実質公債費比率（分子）の構造'!M$51</f>
        <v>1</v>
      </c>
      <c r="I43" s="158"/>
      <c r="J43" s="158"/>
      <c r="K43" s="158">
        <f>'実質公債費比率（分子）の構造'!N$51</f>
        <v>1</v>
      </c>
      <c r="L43" s="158"/>
      <c r="M43" s="158"/>
      <c r="N43" s="158">
        <f>'実質公債費比率（分子）の構造'!O$51</f>
        <v>1</v>
      </c>
      <c r="O43" s="158"/>
      <c r="P43" s="158"/>
    </row>
    <row r="44" spans="1:16" x14ac:dyDescent="0.15">
      <c r="A44" s="158" t="s">
        <v>62</v>
      </c>
      <c r="B44" s="158">
        <f>'実質公債費比率（分子）の構造'!K$50</f>
        <v>16</v>
      </c>
      <c r="C44" s="158"/>
      <c r="D44" s="158"/>
      <c r="E44" s="158">
        <f>'実質公債費比率（分子）の構造'!L$50</f>
        <v>16</v>
      </c>
      <c r="F44" s="158"/>
      <c r="G44" s="158"/>
      <c r="H44" s="158">
        <f>'実質公債費比率（分子）の構造'!M$50</f>
        <v>9</v>
      </c>
      <c r="I44" s="158"/>
      <c r="J44" s="158"/>
      <c r="K44" s="158">
        <f>'実質公債費比率（分子）の構造'!N$50</f>
        <v>13</v>
      </c>
      <c r="L44" s="158"/>
      <c r="M44" s="158"/>
      <c r="N44" s="158">
        <f>'実質公債費比率（分子）の構造'!O$50</f>
        <v>5</v>
      </c>
      <c r="O44" s="158"/>
      <c r="P44" s="158"/>
    </row>
    <row r="45" spans="1:16" x14ac:dyDescent="0.15">
      <c r="A45" s="158" t="s">
        <v>63</v>
      </c>
      <c r="B45" s="158">
        <f>'実質公債費比率（分子）の構造'!K$49</f>
        <v>24</v>
      </c>
      <c r="C45" s="158"/>
      <c r="D45" s="158"/>
      <c r="E45" s="158">
        <f>'実質公債費比率（分子）の構造'!L$49</f>
        <v>24</v>
      </c>
      <c r="F45" s="158"/>
      <c r="G45" s="158"/>
      <c r="H45" s="158">
        <f>'実質公債費比率（分子）の構造'!M$49</f>
        <v>24</v>
      </c>
      <c r="I45" s="158"/>
      <c r="J45" s="158"/>
      <c r="K45" s="158">
        <f>'実質公債費比率（分子）の構造'!N$49</f>
        <v>23</v>
      </c>
      <c r="L45" s="158"/>
      <c r="M45" s="158"/>
      <c r="N45" s="158">
        <f>'実質公債費比率（分子）の構造'!O$49</f>
        <v>23</v>
      </c>
      <c r="O45" s="158"/>
      <c r="P45" s="158"/>
    </row>
    <row r="46" spans="1:16" x14ac:dyDescent="0.15">
      <c r="A46" s="158" t="s">
        <v>64</v>
      </c>
      <c r="B46" s="158">
        <f>'実質公債費比率（分子）の構造'!K$48</f>
        <v>205</v>
      </c>
      <c r="C46" s="158"/>
      <c r="D46" s="158"/>
      <c r="E46" s="158">
        <f>'実質公債費比率（分子）の構造'!L$48</f>
        <v>170</v>
      </c>
      <c r="F46" s="158"/>
      <c r="G46" s="158"/>
      <c r="H46" s="158">
        <f>'実質公債費比率（分子）の構造'!M$48</f>
        <v>181</v>
      </c>
      <c r="I46" s="158"/>
      <c r="J46" s="158"/>
      <c r="K46" s="158">
        <f>'実質公債費比率（分子）の構造'!N$48</f>
        <v>198</v>
      </c>
      <c r="L46" s="158"/>
      <c r="M46" s="158"/>
      <c r="N46" s="158">
        <f>'実質公債費比率（分子）の構造'!O$48</f>
        <v>224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1530</v>
      </c>
      <c r="C49" s="158"/>
      <c r="D49" s="158"/>
      <c r="E49" s="158">
        <f>'実質公債費比率（分子）の構造'!L$45</f>
        <v>1587</v>
      </c>
      <c r="F49" s="158"/>
      <c r="G49" s="158"/>
      <c r="H49" s="158">
        <f>'実質公債費比率（分子）の構造'!M$45</f>
        <v>1557</v>
      </c>
      <c r="I49" s="158"/>
      <c r="J49" s="158"/>
      <c r="K49" s="158">
        <f>'実質公債費比率（分子）の構造'!N$45</f>
        <v>1490</v>
      </c>
      <c r="L49" s="158"/>
      <c r="M49" s="158"/>
      <c r="N49" s="158">
        <f>'実質公債費比率（分子）の構造'!O$45</f>
        <v>1554</v>
      </c>
      <c r="O49" s="158"/>
      <c r="P49" s="158"/>
    </row>
    <row r="50" spans="1:16" x14ac:dyDescent="0.15">
      <c r="A50" s="158" t="s">
        <v>67</v>
      </c>
      <c r="B50" s="158" t="e">
        <f>NA()</f>
        <v>#N/A</v>
      </c>
      <c r="C50" s="158">
        <f>IF(ISNUMBER('実質公債費比率（分子）の構造'!K$53),'実質公債費比率（分子）の構造'!K$53,NA())</f>
        <v>416</v>
      </c>
      <c r="D50" s="158" t="e">
        <f>NA()</f>
        <v>#N/A</v>
      </c>
      <c r="E50" s="158" t="e">
        <f>NA()</f>
        <v>#N/A</v>
      </c>
      <c r="F50" s="158">
        <f>IF(ISNUMBER('実質公債費比率（分子）の構造'!L$53),'実質公債費比率（分子）の構造'!L$53,NA())</f>
        <v>421</v>
      </c>
      <c r="G50" s="158" t="e">
        <f>NA()</f>
        <v>#N/A</v>
      </c>
      <c r="H50" s="158" t="e">
        <f>NA()</f>
        <v>#N/A</v>
      </c>
      <c r="I50" s="158">
        <f>IF(ISNUMBER('実質公債費比率（分子）の構造'!M$53),'実質公債費比率（分子）の構造'!M$53,NA())</f>
        <v>402</v>
      </c>
      <c r="J50" s="158" t="e">
        <f>NA()</f>
        <v>#N/A</v>
      </c>
      <c r="K50" s="158" t="e">
        <f>NA()</f>
        <v>#N/A</v>
      </c>
      <c r="L50" s="158">
        <f>IF(ISNUMBER('実質公債費比率（分子）の構造'!N$53),'実質公債費比率（分子）の構造'!N$53,NA())</f>
        <v>390</v>
      </c>
      <c r="M50" s="158" t="e">
        <f>NA()</f>
        <v>#N/A</v>
      </c>
      <c r="N50" s="158" t="e">
        <f>NA()</f>
        <v>#N/A</v>
      </c>
      <c r="O50" s="158">
        <f>IF(ISNUMBER('実質公債費比率（分子）の構造'!O$53),'実質公債費比率（分子）の構造'!O$53,NA())</f>
        <v>433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11744</v>
      </c>
      <c r="E56" s="157"/>
      <c r="F56" s="157"/>
      <c r="G56" s="157">
        <f>'将来負担比率（分子）の構造'!J$52</f>
        <v>11901</v>
      </c>
      <c r="H56" s="157"/>
      <c r="I56" s="157"/>
      <c r="J56" s="157">
        <f>'将来負担比率（分子）の構造'!K$52</f>
        <v>11863</v>
      </c>
      <c r="K56" s="157"/>
      <c r="L56" s="157"/>
      <c r="M56" s="157">
        <f>'将来負担比率（分子）の構造'!L$52</f>
        <v>11957</v>
      </c>
      <c r="N56" s="157"/>
      <c r="O56" s="157"/>
      <c r="P56" s="157">
        <f>'将来負担比率（分子）の構造'!M$52</f>
        <v>11698</v>
      </c>
    </row>
    <row r="57" spans="1:16" x14ac:dyDescent="0.15">
      <c r="A57" s="157" t="s">
        <v>42</v>
      </c>
      <c r="B57" s="157"/>
      <c r="C57" s="157"/>
      <c r="D57" s="157">
        <f>'将来負担比率（分子）の構造'!I$51</f>
        <v>2161</v>
      </c>
      <c r="E57" s="157"/>
      <c r="F57" s="157"/>
      <c r="G57" s="157">
        <f>'将来負担比率（分子）の構造'!J$51</f>
        <v>2009</v>
      </c>
      <c r="H57" s="157"/>
      <c r="I57" s="157"/>
      <c r="J57" s="157">
        <f>'将来負担比率（分子）の構造'!K$51</f>
        <v>2377</v>
      </c>
      <c r="K57" s="157"/>
      <c r="L57" s="157"/>
      <c r="M57" s="157">
        <f>'将来負担比率（分子）の構造'!L$51</f>
        <v>2232</v>
      </c>
      <c r="N57" s="157"/>
      <c r="O57" s="157"/>
      <c r="P57" s="157">
        <f>'将来負担比率（分子）の構造'!M$51</f>
        <v>2212</v>
      </c>
    </row>
    <row r="58" spans="1:16" x14ac:dyDescent="0.15">
      <c r="A58" s="157" t="s">
        <v>41</v>
      </c>
      <c r="B58" s="157"/>
      <c r="C58" s="157"/>
      <c r="D58" s="157">
        <f>'将来負担比率（分子）の構造'!I$50</f>
        <v>4136</v>
      </c>
      <c r="E58" s="157"/>
      <c r="F58" s="157"/>
      <c r="G58" s="157">
        <f>'将来負担比率（分子）の構造'!J$50</f>
        <v>4187</v>
      </c>
      <c r="H58" s="157"/>
      <c r="I58" s="157"/>
      <c r="J58" s="157">
        <f>'将来負担比率（分子）の構造'!K$50</f>
        <v>4330</v>
      </c>
      <c r="K58" s="157"/>
      <c r="L58" s="157"/>
      <c r="M58" s="157">
        <f>'将来負担比率（分子）の構造'!L$50</f>
        <v>4355</v>
      </c>
      <c r="N58" s="157"/>
      <c r="O58" s="157"/>
      <c r="P58" s="157">
        <f>'将来負担比率（分子）の構造'!M$50</f>
        <v>4161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1057</v>
      </c>
      <c r="C62" s="157"/>
      <c r="D62" s="157"/>
      <c r="E62" s="157">
        <f>'将来負担比率（分子）の構造'!J$45</f>
        <v>1041</v>
      </c>
      <c r="F62" s="157"/>
      <c r="G62" s="157"/>
      <c r="H62" s="157">
        <f>'将来負担比率（分子）の構造'!K$45</f>
        <v>974</v>
      </c>
      <c r="I62" s="157"/>
      <c r="J62" s="157"/>
      <c r="K62" s="157">
        <f>'将来負担比率（分子）の構造'!L$45</f>
        <v>1042</v>
      </c>
      <c r="L62" s="157"/>
      <c r="M62" s="157"/>
      <c r="N62" s="157">
        <f>'将来負担比率（分子）の構造'!M$45</f>
        <v>1005</v>
      </c>
      <c r="O62" s="157"/>
      <c r="P62" s="157"/>
    </row>
    <row r="63" spans="1:16" x14ac:dyDescent="0.15">
      <c r="A63" s="157" t="s">
        <v>34</v>
      </c>
      <c r="B63" s="157">
        <f>'将来負担比率（分子）の構造'!I$44</f>
        <v>282</v>
      </c>
      <c r="C63" s="157"/>
      <c r="D63" s="157"/>
      <c r="E63" s="157">
        <f>'将来負担比率（分子）の構造'!J$44</f>
        <v>261</v>
      </c>
      <c r="F63" s="157"/>
      <c r="G63" s="157"/>
      <c r="H63" s="157">
        <f>'将来負担比率（分子）の構造'!K$44</f>
        <v>240</v>
      </c>
      <c r="I63" s="157"/>
      <c r="J63" s="157"/>
      <c r="K63" s="157">
        <f>'将来負担比率（分子）の構造'!L$44</f>
        <v>219</v>
      </c>
      <c r="L63" s="157"/>
      <c r="M63" s="157"/>
      <c r="N63" s="157">
        <f>'将来負担比率（分子）の構造'!M$44</f>
        <v>198</v>
      </c>
      <c r="O63" s="157"/>
      <c r="P63" s="157"/>
    </row>
    <row r="64" spans="1:16" x14ac:dyDescent="0.15">
      <c r="A64" s="157" t="s">
        <v>33</v>
      </c>
      <c r="B64" s="157">
        <f>'将来負担比率（分子）の構造'!I$43</f>
        <v>819</v>
      </c>
      <c r="C64" s="157"/>
      <c r="D64" s="157"/>
      <c r="E64" s="157">
        <f>'将来負担比率（分子）の構造'!J$43</f>
        <v>753</v>
      </c>
      <c r="F64" s="157"/>
      <c r="G64" s="157"/>
      <c r="H64" s="157">
        <f>'将来負担比率（分子）の構造'!K$43</f>
        <v>768</v>
      </c>
      <c r="I64" s="157"/>
      <c r="J64" s="157"/>
      <c r="K64" s="157">
        <f>'将来負担比率（分子）の構造'!L$43</f>
        <v>745</v>
      </c>
      <c r="L64" s="157"/>
      <c r="M64" s="157"/>
      <c r="N64" s="157">
        <f>'将来負担比率（分子）の構造'!M$43</f>
        <v>765</v>
      </c>
      <c r="O64" s="157"/>
      <c r="P64" s="157"/>
    </row>
    <row r="65" spans="1:16" x14ac:dyDescent="0.15">
      <c r="A65" s="157" t="s">
        <v>32</v>
      </c>
      <c r="B65" s="157">
        <f>'将来負担比率（分子）の構造'!I$42</f>
        <v>26</v>
      </c>
      <c r="C65" s="157"/>
      <c r="D65" s="157"/>
      <c r="E65" s="157">
        <f>'将来負担比率（分子）の構造'!J$42</f>
        <v>11</v>
      </c>
      <c r="F65" s="157"/>
      <c r="G65" s="157"/>
      <c r="H65" s="157">
        <f>'将来負担比率（分子）の構造'!K$42</f>
        <v>4</v>
      </c>
      <c r="I65" s="157"/>
      <c r="J65" s="157"/>
      <c r="K65" s="157">
        <f>'将来負担比率（分子）の構造'!L$42</f>
        <v>0</v>
      </c>
      <c r="L65" s="157"/>
      <c r="M65" s="157"/>
      <c r="N65" s="157" t="str">
        <f>'将来負担比率（分子）の構造'!M$42</f>
        <v>-</v>
      </c>
      <c r="O65" s="157"/>
      <c r="P65" s="157"/>
    </row>
    <row r="66" spans="1:16" x14ac:dyDescent="0.15">
      <c r="A66" s="157" t="s">
        <v>31</v>
      </c>
      <c r="B66" s="157">
        <f>'将来負担比率（分子）の構造'!I$41</f>
        <v>15713</v>
      </c>
      <c r="C66" s="157"/>
      <c r="D66" s="157"/>
      <c r="E66" s="157">
        <f>'将来負担比率（分子）の構造'!J$41</f>
        <v>15467</v>
      </c>
      <c r="F66" s="157"/>
      <c r="G66" s="157"/>
      <c r="H66" s="157">
        <f>'将来負担比率（分子）の構造'!K$41</f>
        <v>16414</v>
      </c>
      <c r="I66" s="157"/>
      <c r="J66" s="157"/>
      <c r="K66" s="157">
        <f>'将来負担比率（分子）の構造'!L$41</f>
        <v>16477</v>
      </c>
      <c r="L66" s="157"/>
      <c r="M66" s="157"/>
      <c r="N66" s="157">
        <f>'将来負担比率（分子）の構造'!M$41</f>
        <v>16191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89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1316</v>
      </c>
      <c r="C72" s="161">
        <f>基金残高に係る経年分析!G55</f>
        <v>1316</v>
      </c>
      <c r="D72" s="161">
        <f>基金残高に係る経年分析!H55</f>
        <v>1229</v>
      </c>
    </row>
    <row r="73" spans="1:16" x14ac:dyDescent="0.15">
      <c r="A73" s="160" t="s">
        <v>74</v>
      </c>
      <c r="B73" s="161">
        <f>基金残高に係る経年分析!F56</f>
        <v>357</v>
      </c>
      <c r="C73" s="161">
        <f>基金残高に係る経年分析!G56</f>
        <v>357</v>
      </c>
      <c r="D73" s="161">
        <f>基金残高に係る経年分析!H56</f>
        <v>357</v>
      </c>
    </row>
    <row r="74" spans="1:16" x14ac:dyDescent="0.15">
      <c r="A74" s="160" t="s">
        <v>75</v>
      </c>
      <c r="B74" s="161">
        <f>基金残高に係る経年分析!F57</f>
        <v>3668</v>
      </c>
      <c r="C74" s="161">
        <f>基金残高に係る経年分析!G57</f>
        <v>3690</v>
      </c>
      <c r="D74" s="161">
        <f>基金残高に係る経年分析!H57</f>
        <v>3541</v>
      </c>
    </row>
  </sheetData>
  <sheetProtection algorithmName="SHA-512" hashValue="i54TJ0m9qvdr3UdM+qKWXotpBwrtBzO4+lkBHMD0+/T8ksd6tbkuUOB7M9/zG4AauxljI/JByYkZfUQw2j1JmA==" saltValue="zS4SZTCtL4lguFz3qTU+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1026351</v>
      </c>
      <c r="S5" s="600"/>
      <c r="T5" s="600"/>
      <c r="U5" s="600"/>
      <c r="V5" s="600"/>
      <c r="W5" s="600"/>
      <c r="X5" s="600"/>
      <c r="Y5" s="601"/>
      <c r="Z5" s="602">
        <v>10.4</v>
      </c>
      <c r="AA5" s="602"/>
      <c r="AB5" s="602"/>
      <c r="AC5" s="602"/>
      <c r="AD5" s="603">
        <v>1026351</v>
      </c>
      <c r="AE5" s="603"/>
      <c r="AF5" s="603"/>
      <c r="AG5" s="603"/>
      <c r="AH5" s="603"/>
      <c r="AI5" s="603"/>
      <c r="AJ5" s="603"/>
      <c r="AK5" s="603"/>
      <c r="AL5" s="604">
        <v>18.8</v>
      </c>
      <c r="AM5" s="605"/>
      <c r="AN5" s="605"/>
      <c r="AO5" s="606"/>
      <c r="AP5" s="596" t="s">
        <v>216</v>
      </c>
      <c r="AQ5" s="597"/>
      <c r="AR5" s="597"/>
      <c r="AS5" s="597"/>
      <c r="AT5" s="597"/>
      <c r="AU5" s="597"/>
      <c r="AV5" s="597"/>
      <c r="AW5" s="597"/>
      <c r="AX5" s="597"/>
      <c r="AY5" s="597"/>
      <c r="AZ5" s="597"/>
      <c r="BA5" s="597"/>
      <c r="BB5" s="597"/>
      <c r="BC5" s="597"/>
      <c r="BD5" s="597"/>
      <c r="BE5" s="597"/>
      <c r="BF5" s="598"/>
      <c r="BG5" s="610">
        <v>1026351</v>
      </c>
      <c r="BH5" s="611"/>
      <c r="BI5" s="611"/>
      <c r="BJ5" s="611"/>
      <c r="BK5" s="611"/>
      <c r="BL5" s="611"/>
      <c r="BM5" s="611"/>
      <c r="BN5" s="612"/>
      <c r="BO5" s="613">
        <v>100</v>
      </c>
      <c r="BP5" s="613"/>
      <c r="BQ5" s="613"/>
      <c r="BR5" s="613"/>
      <c r="BS5" s="614">
        <v>14442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238710</v>
      </c>
      <c r="S6" s="611"/>
      <c r="T6" s="611"/>
      <c r="U6" s="611"/>
      <c r="V6" s="611"/>
      <c r="W6" s="611"/>
      <c r="X6" s="611"/>
      <c r="Y6" s="612"/>
      <c r="Z6" s="613">
        <v>2.4</v>
      </c>
      <c r="AA6" s="613"/>
      <c r="AB6" s="613"/>
      <c r="AC6" s="613"/>
      <c r="AD6" s="614">
        <v>238710</v>
      </c>
      <c r="AE6" s="614"/>
      <c r="AF6" s="614"/>
      <c r="AG6" s="614"/>
      <c r="AH6" s="614"/>
      <c r="AI6" s="614"/>
      <c r="AJ6" s="614"/>
      <c r="AK6" s="614"/>
      <c r="AL6" s="615">
        <v>4.4000000000000004</v>
      </c>
      <c r="AM6" s="616"/>
      <c r="AN6" s="616"/>
      <c r="AO6" s="617"/>
      <c r="AP6" s="607" t="s">
        <v>221</v>
      </c>
      <c r="AQ6" s="608"/>
      <c r="AR6" s="608"/>
      <c r="AS6" s="608"/>
      <c r="AT6" s="608"/>
      <c r="AU6" s="608"/>
      <c r="AV6" s="608"/>
      <c r="AW6" s="608"/>
      <c r="AX6" s="608"/>
      <c r="AY6" s="608"/>
      <c r="AZ6" s="608"/>
      <c r="BA6" s="608"/>
      <c r="BB6" s="608"/>
      <c r="BC6" s="608"/>
      <c r="BD6" s="608"/>
      <c r="BE6" s="608"/>
      <c r="BF6" s="609"/>
      <c r="BG6" s="610">
        <v>1026351</v>
      </c>
      <c r="BH6" s="611"/>
      <c r="BI6" s="611"/>
      <c r="BJ6" s="611"/>
      <c r="BK6" s="611"/>
      <c r="BL6" s="611"/>
      <c r="BM6" s="611"/>
      <c r="BN6" s="612"/>
      <c r="BO6" s="613">
        <v>100</v>
      </c>
      <c r="BP6" s="613"/>
      <c r="BQ6" s="613"/>
      <c r="BR6" s="613"/>
      <c r="BS6" s="614">
        <v>14442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78855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78843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482</v>
      </c>
      <c r="S7" s="611"/>
      <c r="T7" s="611"/>
      <c r="U7" s="611"/>
      <c r="V7" s="611"/>
      <c r="W7" s="611"/>
      <c r="X7" s="611"/>
      <c r="Y7" s="612"/>
      <c r="Z7" s="613">
        <v>0</v>
      </c>
      <c r="AA7" s="613"/>
      <c r="AB7" s="613"/>
      <c r="AC7" s="613"/>
      <c r="AD7" s="614">
        <v>482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428877</v>
      </c>
      <c r="BH7" s="611"/>
      <c r="BI7" s="611"/>
      <c r="BJ7" s="611"/>
      <c r="BK7" s="611"/>
      <c r="BL7" s="611"/>
      <c r="BM7" s="611"/>
      <c r="BN7" s="612"/>
      <c r="BO7" s="613">
        <v>41.8</v>
      </c>
      <c r="BP7" s="613"/>
      <c r="BQ7" s="613"/>
      <c r="BR7" s="613"/>
      <c r="BS7" s="614">
        <v>14442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1042300</v>
      </c>
      <c r="CS7" s="611"/>
      <c r="CT7" s="611"/>
      <c r="CU7" s="611"/>
      <c r="CV7" s="611"/>
      <c r="CW7" s="611"/>
      <c r="CX7" s="611"/>
      <c r="CY7" s="612"/>
      <c r="CZ7" s="613">
        <v>10.7</v>
      </c>
      <c r="DA7" s="613"/>
      <c r="DB7" s="613"/>
      <c r="DC7" s="613"/>
      <c r="DD7" s="619">
        <v>198346</v>
      </c>
      <c r="DE7" s="611"/>
      <c r="DF7" s="611"/>
      <c r="DG7" s="611"/>
      <c r="DH7" s="611"/>
      <c r="DI7" s="611"/>
      <c r="DJ7" s="611"/>
      <c r="DK7" s="611"/>
      <c r="DL7" s="611"/>
      <c r="DM7" s="611"/>
      <c r="DN7" s="611"/>
      <c r="DO7" s="611"/>
      <c r="DP7" s="612"/>
      <c r="DQ7" s="619">
        <v>753966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4589</v>
      </c>
      <c r="S8" s="611"/>
      <c r="T8" s="611"/>
      <c r="U8" s="611"/>
      <c r="V8" s="611"/>
      <c r="W8" s="611"/>
      <c r="X8" s="611"/>
      <c r="Y8" s="612"/>
      <c r="Z8" s="613">
        <v>0</v>
      </c>
      <c r="AA8" s="613"/>
      <c r="AB8" s="613"/>
      <c r="AC8" s="613"/>
      <c r="AD8" s="614">
        <v>4589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10937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1462137</v>
      </c>
      <c r="CS8" s="611"/>
      <c r="CT8" s="611"/>
      <c r="CU8" s="611"/>
      <c r="CV8" s="611"/>
      <c r="CW8" s="611"/>
      <c r="CX8" s="611"/>
      <c r="CY8" s="612"/>
      <c r="CZ8" s="613">
        <v>15</v>
      </c>
      <c r="DA8" s="613"/>
      <c r="DB8" s="613"/>
      <c r="DC8" s="613"/>
      <c r="DD8" s="619" t="s">
        <v>122</v>
      </c>
      <c r="DE8" s="611"/>
      <c r="DF8" s="611"/>
      <c r="DG8" s="611"/>
      <c r="DH8" s="611"/>
      <c r="DI8" s="611"/>
      <c r="DJ8" s="611"/>
      <c r="DK8" s="611"/>
      <c r="DL8" s="611"/>
      <c r="DM8" s="611"/>
      <c r="DN8" s="611"/>
      <c r="DO8" s="611"/>
      <c r="DP8" s="612"/>
      <c r="DQ8" s="619">
        <v>855685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7070</v>
      </c>
      <c r="S9" s="611"/>
      <c r="T9" s="611"/>
      <c r="U9" s="611"/>
      <c r="V9" s="611"/>
      <c r="W9" s="611"/>
      <c r="X9" s="611"/>
      <c r="Y9" s="612"/>
      <c r="Z9" s="613">
        <v>0.1</v>
      </c>
      <c r="AA9" s="613"/>
      <c r="AB9" s="613"/>
      <c r="AC9" s="613"/>
      <c r="AD9" s="614">
        <v>7070</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353630</v>
      </c>
      <c r="BH9" s="611"/>
      <c r="BI9" s="611"/>
      <c r="BJ9" s="611"/>
      <c r="BK9" s="611"/>
      <c r="BL9" s="611"/>
      <c r="BM9" s="611"/>
      <c r="BN9" s="612"/>
      <c r="BO9" s="613">
        <v>34.5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790645</v>
      </c>
      <c r="CS9" s="611"/>
      <c r="CT9" s="611"/>
      <c r="CU9" s="611"/>
      <c r="CV9" s="611"/>
      <c r="CW9" s="611"/>
      <c r="CX9" s="611"/>
      <c r="CY9" s="612"/>
      <c r="CZ9" s="613">
        <v>8.1</v>
      </c>
      <c r="DA9" s="613"/>
      <c r="DB9" s="613"/>
      <c r="DC9" s="613"/>
      <c r="DD9" s="619">
        <v>64710</v>
      </c>
      <c r="DE9" s="611"/>
      <c r="DF9" s="611"/>
      <c r="DG9" s="611"/>
      <c r="DH9" s="611"/>
      <c r="DI9" s="611"/>
      <c r="DJ9" s="611"/>
      <c r="DK9" s="611"/>
      <c r="DL9" s="611"/>
      <c r="DM9" s="611"/>
      <c r="DN9" s="611"/>
      <c r="DO9" s="611"/>
      <c r="DP9" s="612"/>
      <c r="DQ9" s="619">
        <v>612225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32717</v>
      </c>
      <c r="BH10" s="611"/>
      <c r="BI10" s="611"/>
      <c r="BJ10" s="611"/>
      <c r="BK10" s="611"/>
      <c r="BL10" s="611"/>
      <c r="BM10" s="611"/>
      <c r="BN10" s="612"/>
      <c r="BO10" s="613">
        <v>3.2</v>
      </c>
      <c r="BP10" s="613"/>
      <c r="BQ10" s="613"/>
      <c r="BR10" s="613"/>
      <c r="BS10" s="614">
        <v>5415</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183064</v>
      </c>
      <c r="S11" s="611"/>
      <c r="T11" s="611"/>
      <c r="U11" s="611"/>
      <c r="V11" s="611"/>
      <c r="W11" s="611"/>
      <c r="X11" s="611"/>
      <c r="Y11" s="612"/>
      <c r="Z11" s="615">
        <v>1.8</v>
      </c>
      <c r="AA11" s="616"/>
      <c r="AB11" s="616"/>
      <c r="AC11" s="622"/>
      <c r="AD11" s="619">
        <v>183064</v>
      </c>
      <c r="AE11" s="611"/>
      <c r="AF11" s="611"/>
      <c r="AG11" s="611"/>
      <c r="AH11" s="611"/>
      <c r="AI11" s="611"/>
      <c r="AJ11" s="611"/>
      <c r="AK11" s="612"/>
      <c r="AL11" s="615">
        <v>3.4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31593</v>
      </c>
      <c r="BH11" s="611"/>
      <c r="BI11" s="611"/>
      <c r="BJ11" s="611"/>
      <c r="BK11" s="611"/>
      <c r="BL11" s="611"/>
      <c r="BM11" s="611"/>
      <c r="BN11" s="612"/>
      <c r="BO11" s="613">
        <v>3.1</v>
      </c>
      <c r="BP11" s="613"/>
      <c r="BQ11" s="613"/>
      <c r="BR11" s="613"/>
      <c r="BS11" s="614">
        <v>9027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1439332</v>
      </c>
      <c r="CS11" s="611"/>
      <c r="CT11" s="611"/>
      <c r="CU11" s="611"/>
      <c r="CV11" s="611"/>
      <c r="CW11" s="611"/>
      <c r="CX11" s="611"/>
      <c r="CY11" s="612"/>
      <c r="CZ11" s="613">
        <v>14.8</v>
      </c>
      <c r="DA11" s="613"/>
      <c r="DB11" s="613"/>
      <c r="DC11" s="613"/>
      <c r="DD11" s="619">
        <v>469835</v>
      </c>
      <c r="DE11" s="611"/>
      <c r="DF11" s="611"/>
      <c r="DG11" s="611"/>
      <c r="DH11" s="611"/>
      <c r="DI11" s="611"/>
      <c r="DJ11" s="611"/>
      <c r="DK11" s="611"/>
      <c r="DL11" s="611"/>
      <c r="DM11" s="611"/>
      <c r="DN11" s="611"/>
      <c r="DO11" s="611"/>
      <c r="DP11" s="612"/>
      <c r="DQ11" s="619">
        <v>414085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3179</v>
      </c>
      <c r="S12" s="611"/>
      <c r="T12" s="611"/>
      <c r="U12" s="611"/>
      <c r="V12" s="611"/>
      <c r="W12" s="611"/>
      <c r="X12" s="611"/>
      <c r="Y12" s="612"/>
      <c r="Z12" s="613">
        <v>0</v>
      </c>
      <c r="AA12" s="613"/>
      <c r="AB12" s="613"/>
      <c r="AC12" s="613"/>
      <c r="AD12" s="614">
        <v>3179</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501874</v>
      </c>
      <c r="BH12" s="611"/>
      <c r="BI12" s="611"/>
      <c r="BJ12" s="611"/>
      <c r="BK12" s="611"/>
      <c r="BL12" s="611"/>
      <c r="BM12" s="611"/>
      <c r="BN12" s="612"/>
      <c r="BO12" s="613">
        <v>48.9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159536</v>
      </c>
      <c r="CS12" s="611"/>
      <c r="CT12" s="611"/>
      <c r="CU12" s="611"/>
      <c r="CV12" s="611"/>
      <c r="CW12" s="611"/>
      <c r="CX12" s="611"/>
      <c r="CY12" s="612"/>
      <c r="CZ12" s="613">
        <v>1.6</v>
      </c>
      <c r="DA12" s="613"/>
      <c r="DB12" s="613"/>
      <c r="DC12" s="613"/>
      <c r="DD12" s="619" t="s">
        <v>122</v>
      </c>
      <c r="DE12" s="611"/>
      <c r="DF12" s="611"/>
      <c r="DG12" s="611"/>
      <c r="DH12" s="611"/>
      <c r="DI12" s="611"/>
      <c r="DJ12" s="611"/>
      <c r="DK12" s="611"/>
      <c r="DL12" s="611"/>
      <c r="DM12" s="611"/>
      <c r="DN12" s="611"/>
      <c r="DO12" s="611"/>
      <c r="DP12" s="612"/>
      <c r="DQ12" s="619">
        <v>115335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498344</v>
      </c>
      <c r="BH13" s="611"/>
      <c r="BI13" s="611"/>
      <c r="BJ13" s="611"/>
      <c r="BK13" s="611"/>
      <c r="BL13" s="611"/>
      <c r="BM13" s="611"/>
      <c r="BN13" s="612"/>
      <c r="BO13" s="613">
        <v>48.6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881214</v>
      </c>
      <c r="CS13" s="611"/>
      <c r="CT13" s="611"/>
      <c r="CU13" s="611"/>
      <c r="CV13" s="611"/>
      <c r="CW13" s="611"/>
      <c r="CX13" s="611"/>
      <c r="CY13" s="612"/>
      <c r="CZ13" s="613">
        <v>9.1</v>
      </c>
      <c r="DA13" s="613"/>
      <c r="DB13" s="613"/>
      <c r="DC13" s="613"/>
      <c r="DD13" s="619">
        <v>263215</v>
      </c>
      <c r="DE13" s="611"/>
      <c r="DF13" s="611"/>
      <c r="DG13" s="611"/>
      <c r="DH13" s="611"/>
      <c r="DI13" s="611"/>
      <c r="DJ13" s="611"/>
      <c r="DK13" s="611"/>
      <c r="DL13" s="611"/>
      <c r="DM13" s="611"/>
      <c r="DN13" s="611"/>
      <c r="DO13" s="611"/>
      <c r="DP13" s="612"/>
      <c r="DQ13" s="619">
        <v>565572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33358</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999467</v>
      </c>
      <c r="CS14" s="611"/>
      <c r="CT14" s="611"/>
      <c r="CU14" s="611"/>
      <c r="CV14" s="611"/>
      <c r="CW14" s="611"/>
      <c r="CX14" s="611"/>
      <c r="CY14" s="612"/>
      <c r="CZ14" s="613">
        <v>10.3</v>
      </c>
      <c r="DA14" s="613"/>
      <c r="DB14" s="613"/>
      <c r="DC14" s="613"/>
      <c r="DD14" s="619">
        <v>383116</v>
      </c>
      <c r="DE14" s="611"/>
      <c r="DF14" s="611"/>
      <c r="DG14" s="611"/>
      <c r="DH14" s="611"/>
      <c r="DI14" s="611"/>
      <c r="DJ14" s="611"/>
      <c r="DK14" s="611"/>
      <c r="DL14" s="611"/>
      <c r="DM14" s="611"/>
      <c r="DN14" s="611"/>
      <c r="DO14" s="611"/>
      <c r="DP14" s="612"/>
      <c r="DQ14" s="619">
        <v>412267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20507</v>
      </c>
      <c r="S15" s="611"/>
      <c r="T15" s="611"/>
      <c r="U15" s="611"/>
      <c r="V15" s="611"/>
      <c r="W15" s="611"/>
      <c r="X15" s="611"/>
      <c r="Y15" s="612"/>
      <c r="Z15" s="613">
        <v>0.2</v>
      </c>
      <c r="AA15" s="613"/>
      <c r="AB15" s="613"/>
      <c r="AC15" s="613"/>
      <c r="AD15" s="614">
        <v>20507</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62242</v>
      </c>
      <c r="BH15" s="611"/>
      <c r="BI15" s="611"/>
      <c r="BJ15" s="611"/>
      <c r="BK15" s="611"/>
      <c r="BL15" s="611"/>
      <c r="BM15" s="611"/>
      <c r="BN15" s="612"/>
      <c r="BO15" s="613">
        <v>6.1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1326606</v>
      </c>
      <c r="CS15" s="611"/>
      <c r="CT15" s="611"/>
      <c r="CU15" s="611"/>
      <c r="CV15" s="611"/>
      <c r="CW15" s="611"/>
      <c r="CX15" s="611"/>
      <c r="CY15" s="612"/>
      <c r="CZ15" s="613">
        <v>13.6</v>
      </c>
      <c r="DA15" s="613"/>
      <c r="DB15" s="613"/>
      <c r="DC15" s="613"/>
      <c r="DD15" s="619">
        <v>247539</v>
      </c>
      <c r="DE15" s="611"/>
      <c r="DF15" s="611"/>
      <c r="DG15" s="611"/>
      <c r="DH15" s="611"/>
      <c r="DI15" s="611"/>
      <c r="DJ15" s="611"/>
      <c r="DK15" s="611"/>
      <c r="DL15" s="611"/>
      <c r="DM15" s="611"/>
      <c r="DN15" s="611"/>
      <c r="DO15" s="611"/>
      <c r="DP15" s="612"/>
      <c r="DQ15" s="619">
        <v>990897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14384</v>
      </c>
      <c r="S16" s="611"/>
      <c r="T16" s="611"/>
      <c r="U16" s="611"/>
      <c r="V16" s="611"/>
      <c r="W16" s="611"/>
      <c r="X16" s="611"/>
      <c r="Y16" s="612"/>
      <c r="Z16" s="613">
        <v>0.1</v>
      </c>
      <c r="AA16" s="613"/>
      <c r="AB16" s="613"/>
      <c r="AC16" s="613"/>
      <c r="AD16" s="614">
        <v>14384</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33207</v>
      </c>
      <c r="S17" s="611"/>
      <c r="T17" s="611"/>
      <c r="U17" s="611"/>
      <c r="V17" s="611"/>
      <c r="W17" s="611"/>
      <c r="X17" s="611"/>
      <c r="Y17" s="612"/>
      <c r="Z17" s="613">
        <v>0.3</v>
      </c>
      <c r="AA17" s="613"/>
      <c r="AB17" s="613"/>
      <c r="AC17" s="613"/>
      <c r="AD17" s="614">
        <v>33207</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1554860</v>
      </c>
      <c r="CS17" s="611"/>
      <c r="CT17" s="611"/>
      <c r="CU17" s="611"/>
      <c r="CV17" s="611"/>
      <c r="CW17" s="611"/>
      <c r="CX17" s="611"/>
      <c r="CY17" s="612"/>
      <c r="CZ17" s="613">
        <v>16</v>
      </c>
      <c r="DA17" s="613"/>
      <c r="DB17" s="613"/>
      <c r="DC17" s="613"/>
      <c r="DD17" s="619" t="s">
        <v>122</v>
      </c>
      <c r="DE17" s="611"/>
      <c r="DF17" s="611"/>
      <c r="DG17" s="611"/>
      <c r="DH17" s="611"/>
      <c r="DI17" s="611"/>
      <c r="DJ17" s="611"/>
      <c r="DK17" s="611"/>
      <c r="DL17" s="611"/>
      <c r="DM17" s="611"/>
      <c r="DN17" s="611"/>
      <c r="DO17" s="611"/>
      <c r="DP17" s="612"/>
      <c r="DQ17" s="619">
        <v>1320491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3437</v>
      </c>
      <c r="S18" s="611"/>
      <c r="T18" s="611"/>
      <c r="U18" s="611"/>
      <c r="V18" s="611"/>
      <c r="W18" s="611"/>
      <c r="X18" s="611"/>
      <c r="Y18" s="612"/>
      <c r="Z18" s="613">
        <v>0</v>
      </c>
      <c r="AA18" s="613"/>
      <c r="AB18" s="613"/>
      <c r="AC18" s="613"/>
      <c r="AD18" s="614">
        <v>3437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29770</v>
      </c>
      <c r="S19" s="611"/>
      <c r="T19" s="611"/>
      <c r="U19" s="611"/>
      <c r="V19" s="611"/>
      <c r="W19" s="611"/>
      <c r="X19" s="611"/>
      <c r="Y19" s="612"/>
      <c r="Z19" s="613">
        <v>0.3</v>
      </c>
      <c r="AA19" s="613"/>
      <c r="AB19" s="613"/>
      <c r="AC19" s="613"/>
      <c r="AD19" s="614">
        <v>29770</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9734993</v>
      </c>
      <c r="CS20" s="611"/>
      <c r="CT20" s="611"/>
      <c r="CU20" s="611"/>
      <c r="CV20" s="611"/>
      <c r="CW20" s="611"/>
      <c r="CX20" s="611"/>
      <c r="CY20" s="612"/>
      <c r="CZ20" s="613">
        <v>100</v>
      </c>
      <c r="DA20" s="613"/>
      <c r="DB20" s="613"/>
      <c r="DC20" s="613"/>
      <c r="DD20" s="619">
        <v>1626761</v>
      </c>
      <c r="DE20" s="611"/>
      <c r="DF20" s="611"/>
      <c r="DG20" s="611"/>
      <c r="DH20" s="611"/>
      <c r="DI20" s="611"/>
      <c r="DJ20" s="611"/>
      <c r="DK20" s="611"/>
      <c r="DL20" s="611"/>
      <c r="DM20" s="611"/>
      <c r="DN20" s="611"/>
      <c r="DO20" s="611"/>
      <c r="DP20" s="612"/>
      <c r="DQ20" s="619">
        <v>6119407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4200866</v>
      </c>
      <c r="S21" s="611"/>
      <c r="T21" s="611"/>
      <c r="U21" s="611"/>
      <c r="V21" s="611"/>
      <c r="W21" s="611"/>
      <c r="X21" s="611"/>
      <c r="Y21" s="612"/>
      <c r="Z21" s="613">
        <v>42.4</v>
      </c>
      <c r="AA21" s="613"/>
      <c r="AB21" s="613"/>
      <c r="AC21" s="613"/>
      <c r="AD21" s="614">
        <v>3898826</v>
      </c>
      <c r="AE21" s="614"/>
      <c r="AF21" s="614"/>
      <c r="AG21" s="614"/>
      <c r="AH21" s="614"/>
      <c r="AI21" s="614"/>
      <c r="AJ21" s="614"/>
      <c r="AK21" s="614"/>
      <c r="AL21" s="615">
        <v>71.599999999999994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3898826</v>
      </c>
      <c r="S22" s="611"/>
      <c r="T22" s="611"/>
      <c r="U22" s="611"/>
      <c r="V22" s="611"/>
      <c r="W22" s="611"/>
      <c r="X22" s="611"/>
      <c r="Y22" s="612"/>
      <c r="Z22" s="613">
        <v>39.299999999999997</v>
      </c>
      <c r="AA22" s="613"/>
      <c r="AB22" s="613"/>
      <c r="AC22" s="613"/>
      <c r="AD22" s="614">
        <v>3898826</v>
      </c>
      <c r="AE22" s="614"/>
      <c r="AF22" s="614"/>
      <c r="AG22" s="614"/>
      <c r="AH22" s="614"/>
      <c r="AI22" s="614"/>
      <c r="AJ22" s="614"/>
      <c r="AK22" s="614"/>
      <c r="AL22" s="615">
        <v>71.599999999999994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302040</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3395435</v>
      </c>
      <c r="CS24" s="600"/>
      <c r="CT24" s="600"/>
      <c r="CU24" s="600"/>
      <c r="CV24" s="600"/>
      <c r="CW24" s="600"/>
      <c r="CX24" s="600"/>
      <c r="CY24" s="601"/>
      <c r="CZ24" s="604">
        <v>34.9</v>
      </c>
      <c r="DA24" s="605"/>
      <c r="DB24" s="605"/>
      <c r="DC24" s="621"/>
      <c r="DD24" s="640">
        <v>2801548</v>
      </c>
      <c r="DE24" s="600"/>
      <c r="DF24" s="600"/>
      <c r="DG24" s="600"/>
      <c r="DH24" s="600"/>
      <c r="DI24" s="600"/>
      <c r="DJ24" s="600"/>
      <c r="DK24" s="601"/>
      <c r="DL24" s="640">
        <v>2581770</v>
      </c>
      <c r="DM24" s="600"/>
      <c r="DN24" s="600"/>
      <c r="DO24" s="600"/>
      <c r="DP24" s="600"/>
      <c r="DQ24" s="600"/>
      <c r="DR24" s="600"/>
      <c r="DS24" s="600"/>
      <c r="DT24" s="600"/>
      <c r="DU24" s="600"/>
      <c r="DV24" s="601"/>
      <c r="DW24" s="604">
        <v>47.4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5732409</v>
      </c>
      <c r="S25" s="611"/>
      <c r="T25" s="611"/>
      <c r="U25" s="611"/>
      <c r="V25" s="611"/>
      <c r="W25" s="611"/>
      <c r="X25" s="611"/>
      <c r="Y25" s="612"/>
      <c r="Z25" s="613">
        <v>57.8</v>
      </c>
      <c r="AA25" s="613"/>
      <c r="AB25" s="613"/>
      <c r="AC25" s="613"/>
      <c r="AD25" s="614">
        <v>5430369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1367832</v>
      </c>
      <c r="CS25" s="641"/>
      <c r="CT25" s="641"/>
      <c r="CU25" s="641"/>
      <c r="CV25" s="641"/>
      <c r="CW25" s="641"/>
      <c r="CX25" s="641"/>
      <c r="CY25" s="642"/>
      <c r="CZ25" s="615">
        <v>14.1</v>
      </c>
      <c r="DA25" s="643"/>
      <c r="DB25" s="643"/>
      <c r="DC25" s="645"/>
      <c r="DD25" s="619">
        <v>1274387</v>
      </c>
      <c r="DE25" s="641"/>
      <c r="DF25" s="641"/>
      <c r="DG25" s="641"/>
      <c r="DH25" s="641"/>
      <c r="DI25" s="641"/>
      <c r="DJ25" s="641"/>
      <c r="DK25" s="642"/>
      <c r="DL25" s="619">
        <v>1127219</v>
      </c>
      <c r="DM25" s="641"/>
      <c r="DN25" s="641"/>
      <c r="DO25" s="641"/>
      <c r="DP25" s="641"/>
      <c r="DQ25" s="641"/>
      <c r="DR25" s="641"/>
      <c r="DS25" s="641"/>
      <c r="DT25" s="641"/>
      <c r="DU25" s="641"/>
      <c r="DV25" s="642"/>
      <c r="DW25" s="615">
        <v>20.7</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1085</v>
      </c>
      <c r="S26" s="611"/>
      <c r="T26" s="611"/>
      <c r="U26" s="611"/>
      <c r="V26" s="611"/>
      <c r="W26" s="611"/>
      <c r="X26" s="611"/>
      <c r="Y26" s="612"/>
      <c r="Z26" s="613">
        <v>0</v>
      </c>
      <c r="AA26" s="613"/>
      <c r="AB26" s="613"/>
      <c r="AC26" s="613"/>
      <c r="AD26" s="614">
        <v>1085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923479</v>
      </c>
      <c r="CS26" s="611"/>
      <c r="CT26" s="611"/>
      <c r="CU26" s="611"/>
      <c r="CV26" s="611"/>
      <c r="CW26" s="611"/>
      <c r="CX26" s="611"/>
      <c r="CY26" s="612"/>
      <c r="CZ26" s="615">
        <v>9.5</v>
      </c>
      <c r="DA26" s="643"/>
      <c r="DB26" s="643"/>
      <c r="DC26" s="645"/>
      <c r="DD26" s="619">
        <v>845522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104083</v>
      </c>
      <c r="S27" s="611"/>
      <c r="T27" s="611"/>
      <c r="U27" s="611"/>
      <c r="V27" s="611"/>
      <c r="W27" s="611"/>
      <c r="X27" s="611"/>
      <c r="Y27" s="612"/>
      <c r="Z27" s="613">
        <v>1.1000000000000001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1026351</v>
      </c>
      <c r="BH27" s="611"/>
      <c r="BI27" s="611"/>
      <c r="BJ27" s="611"/>
      <c r="BK27" s="611"/>
      <c r="BL27" s="611"/>
      <c r="BM27" s="611"/>
      <c r="BN27" s="612"/>
      <c r="BO27" s="613">
        <v>100</v>
      </c>
      <c r="BP27" s="613"/>
      <c r="BQ27" s="613"/>
      <c r="BR27" s="613"/>
      <c r="BS27" s="614">
        <v>14442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472743</v>
      </c>
      <c r="CS27" s="641"/>
      <c r="CT27" s="641"/>
      <c r="CU27" s="641"/>
      <c r="CV27" s="641"/>
      <c r="CW27" s="641"/>
      <c r="CX27" s="641"/>
      <c r="CY27" s="642"/>
      <c r="CZ27" s="615">
        <v>4.9000000000000004</v>
      </c>
      <c r="DA27" s="643"/>
      <c r="DB27" s="643"/>
      <c r="DC27" s="645"/>
      <c r="DD27" s="619">
        <v>206670</v>
      </c>
      <c r="DE27" s="641"/>
      <c r="DF27" s="641"/>
      <c r="DG27" s="641"/>
      <c r="DH27" s="641"/>
      <c r="DI27" s="641"/>
      <c r="DJ27" s="641"/>
      <c r="DK27" s="642"/>
      <c r="DL27" s="619">
        <v>134060</v>
      </c>
      <c r="DM27" s="641"/>
      <c r="DN27" s="641"/>
      <c r="DO27" s="641"/>
      <c r="DP27" s="641"/>
      <c r="DQ27" s="641"/>
      <c r="DR27" s="641"/>
      <c r="DS27" s="641"/>
      <c r="DT27" s="641"/>
      <c r="DU27" s="641"/>
      <c r="DV27" s="642"/>
      <c r="DW27" s="615">
        <v>2.5</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171347</v>
      </c>
      <c r="S28" s="611"/>
      <c r="T28" s="611"/>
      <c r="U28" s="611"/>
      <c r="V28" s="611"/>
      <c r="W28" s="611"/>
      <c r="X28" s="611"/>
      <c r="Y28" s="612"/>
      <c r="Z28" s="613">
        <v>1.7</v>
      </c>
      <c r="AA28" s="613"/>
      <c r="AB28" s="613"/>
      <c r="AC28" s="613"/>
      <c r="AD28" s="614">
        <v>4990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1554860</v>
      </c>
      <c r="CS28" s="611"/>
      <c r="CT28" s="611"/>
      <c r="CU28" s="611"/>
      <c r="CV28" s="611"/>
      <c r="CW28" s="611"/>
      <c r="CX28" s="611"/>
      <c r="CY28" s="612"/>
      <c r="CZ28" s="615">
        <v>16</v>
      </c>
      <c r="DA28" s="643"/>
      <c r="DB28" s="643"/>
      <c r="DC28" s="645"/>
      <c r="DD28" s="619">
        <v>1320491</v>
      </c>
      <c r="DE28" s="611"/>
      <c r="DF28" s="611"/>
      <c r="DG28" s="611"/>
      <c r="DH28" s="611"/>
      <c r="DI28" s="611"/>
      <c r="DJ28" s="611"/>
      <c r="DK28" s="612"/>
      <c r="DL28" s="619">
        <v>1320491</v>
      </c>
      <c r="DM28" s="611"/>
      <c r="DN28" s="611"/>
      <c r="DO28" s="611"/>
      <c r="DP28" s="611"/>
      <c r="DQ28" s="611"/>
      <c r="DR28" s="611"/>
      <c r="DS28" s="611"/>
      <c r="DT28" s="611"/>
      <c r="DU28" s="611"/>
      <c r="DV28" s="612"/>
      <c r="DW28" s="615">
        <v>24.2</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32238</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1553547</v>
      </c>
      <c r="CS29" s="641"/>
      <c r="CT29" s="641"/>
      <c r="CU29" s="641"/>
      <c r="CV29" s="641"/>
      <c r="CW29" s="641"/>
      <c r="CX29" s="641"/>
      <c r="CY29" s="642"/>
      <c r="CZ29" s="615">
        <v>16</v>
      </c>
      <c r="DA29" s="643"/>
      <c r="DB29" s="643"/>
      <c r="DC29" s="645"/>
      <c r="DD29" s="619">
        <v>1319178</v>
      </c>
      <c r="DE29" s="641"/>
      <c r="DF29" s="641"/>
      <c r="DG29" s="641"/>
      <c r="DH29" s="641"/>
      <c r="DI29" s="641"/>
      <c r="DJ29" s="641"/>
      <c r="DK29" s="642"/>
      <c r="DL29" s="619">
        <v>1319178</v>
      </c>
      <c r="DM29" s="641"/>
      <c r="DN29" s="641"/>
      <c r="DO29" s="641"/>
      <c r="DP29" s="641"/>
      <c r="DQ29" s="641"/>
      <c r="DR29" s="641"/>
      <c r="DS29" s="641"/>
      <c r="DT29" s="641"/>
      <c r="DU29" s="641"/>
      <c r="DV29" s="642"/>
      <c r="DW29" s="615">
        <v>24.2</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625911</v>
      </c>
      <c r="S30" s="611"/>
      <c r="T30" s="611"/>
      <c r="U30" s="611"/>
      <c r="V30" s="611"/>
      <c r="W30" s="611"/>
      <c r="X30" s="611"/>
      <c r="Y30" s="612"/>
      <c r="Z30" s="613">
        <v>6.3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1493173</v>
      </c>
      <c r="CS30" s="611"/>
      <c r="CT30" s="611"/>
      <c r="CU30" s="611"/>
      <c r="CV30" s="611"/>
      <c r="CW30" s="611"/>
      <c r="CX30" s="611"/>
      <c r="CY30" s="612"/>
      <c r="CZ30" s="615">
        <v>15.3</v>
      </c>
      <c r="DA30" s="643"/>
      <c r="DB30" s="643"/>
      <c r="DC30" s="645"/>
      <c r="DD30" s="619">
        <v>1271778</v>
      </c>
      <c r="DE30" s="611"/>
      <c r="DF30" s="611"/>
      <c r="DG30" s="611"/>
      <c r="DH30" s="611"/>
      <c r="DI30" s="611"/>
      <c r="DJ30" s="611"/>
      <c r="DK30" s="612"/>
      <c r="DL30" s="619">
        <v>1271778</v>
      </c>
      <c r="DM30" s="611"/>
      <c r="DN30" s="611"/>
      <c r="DO30" s="611"/>
      <c r="DP30" s="611"/>
      <c r="DQ30" s="611"/>
      <c r="DR30" s="611"/>
      <c r="DS30" s="611"/>
      <c r="DT30" s="611"/>
      <c r="DU30" s="611"/>
      <c r="DV30" s="612"/>
      <c r="DW30" s="615">
        <v>23.3</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99.7</v>
      </c>
      <c r="BH31" s="664"/>
      <c r="BI31" s="664"/>
      <c r="BJ31" s="664"/>
      <c r="BK31" s="664"/>
      <c r="BL31" s="664"/>
      <c r="BM31" s="605">
        <v>98.5</v>
      </c>
      <c r="BN31" s="664"/>
      <c r="BO31" s="664"/>
      <c r="BP31" s="664"/>
      <c r="BQ31" s="665"/>
      <c r="BR31" s="663">
        <v>99.6</v>
      </c>
      <c r="BS31" s="664"/>
      <c r="BT31" s="664"/>
      <c r="BU31" s="664"/>
      <c r="BV31" s="664"/>
      <c r="BW31" s="664"/>
      <c r="BX31" s="605">
        <v>98.4</v>
      </c>
      <c r="BY31" s="664"/>
      <c r="BZ31" s="664"/>
      <c r="CA31" s="664"/>
      <c r="CB31" s="665"/>
      <c r="CD31" s="650"/>
      <c r="CE31" s="651"/>
      <c r="CF31" s="607" t="s">
        <v>300</v>
      </c>
      <c r="CG31" s="608"/>
      <c r="CH31" s="608"/>
      <c r="CI31" s="608"/>
      <c r="CJ31" s="608"/>
      <c r="CK31" s="608"/>
      <c r="CL31" s="608"/>
      <c r="CM31" s="608"/>
      <c r="CN31" s="608"/>
      <c r="CO31" s="608"/>
      <c r="CP31" s="608"/>
      <c r="CQ31" s="609"/>
      <c r="CR31" s="610">
        <v>60374</v>
      </c>
      <c r="CS31" s="641"/>
      <c r="CT31" s="641"/>
      <c r="CU31" s="641"/>
      <c r="CV31" s="641"/>
      <c r="CW31" s="641"/>
      <c r="CX31" s="641"/>
      <c r="CY31" s="642"/>
      <c r="CZ31" s="615">
        <v>0.6</v>
      </c>
      <c r="DA31" s="643"/>
      <c r="DB31" s="643"/>
      <c r="DC31" s="645"/>
      <c r="DD31" s="619">
        <v>47400</v>
      </c>
      <c r="DE31" s="641"/>
      <c r="DF31" s="641"/>
      <c r="DG31" s="641"/>
      <c r="DH31" s="641"/>
      <c r="DI31" s="641"/>
      <c r="DJ31" s="641"/>
      <c r="DK31" s="642"/>
      <c r="DL31" s="619">
        <v>47400</v>
      </c>
      <c r="DM31" s="641"/>
      <c r="DN31" s="641"/>
      <c r="DO31" s="641"/>
      <c r="DP31" s="641"/>
      <c r="DQ31" s="641"/>
      <c r="DR31" s="641"/>
      <c r="DS31" s="641"/>
      <c r="DT31" s="641"/>
      <c r="DU31" s="641"/>
      <c r="DV31" s="642"/>
      <c r="DW31" s="615">
        <v>0.9</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920926</v>
      </c>
      <c r="S32" s="611"/>
      <c r="T32" s="611"/>
      <c r="U32" s="611"/>
      <c r="V32" s="611"/>
      <c r="W32" s="611"/>
      <c r="X32" s="611"/>
      <c r="Y32" s="612"/>
      <c r="Z32" s="613">
        <v>9.3000000000000007</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99.8</v>
      </c>
      <c r="BH32" s="641"/>
      <c r="BI32" s="641"/>
      <c r="BJ32" s="641"/>
      <c r="BK32" s="641"/>
      <c r="BL32" s="641"/>
      <c r="BM32" s="616">
        <v>99.4</v>
      </c>
      <c r="BN32" s="641"/>
      <c r="BO32" s="641"/>
      <c r="BP32" s="641"/>
      <c r="BQ32" s="667"/>
      <c r="BR32" s="666">
        <v>99.7</v>
      </c>
      <c r="BS32" s="641"/>
      <c r="BT32" s="641"/>
      <c r="BU32" s="641"/>
      <c r="BV32" s="641"/>
      <c r="BW32" s="641"/>
      <c r="BX32" s="616">
        <v>99.5</v>
      </c>
      <c r="BY32" s="641"/>
      <c r="BZ32" s="641"/>
      <c r="CA32" s="641"/>
      <c r="CB32" s="667"/>
      <c r="CD32" s="652"/>
      <c r="CE32" s="653"/>
      <c r="CF32" s="607" t="s">
        <v>304</v>
      </c>
      <c r="CG32" s="608"/>
      <c r="CH32" s="608"/>
      <c r="CI32" s="608"/>
      <c r="CJ32" s="608"/>
      <c r="CK32" s="608"/>
      <c r="CL32" s="608"/>
      <c r="CM32" s="608"/>
      <c r="CN32" s="608"/>
      <c r="CO32" s="608"/>
      <c r="CP32" s="608"/>
      <c r="CQ32" s="609"/>
      <c r="CR32" s="610">
        <v>1313</v>
      </c>
      <c r="CS32" s="611"/>
      <c r="CT32" s="611"/>
      <c r="CU32" s="611"/>
      <c r="CV32" s="611"/>
      <c r="CW32" s="611"/>
      <c r="CX32" s="611"/>
      <c r="CY32" s="612"/>
      <c r="CZ32" s="615">
        <v>0</v>
      </c>
      <c r="DA32" s="643"/>
      <c r="DB32" s="643"/>
      <c r="DC32" s="645"/>
      <c r="DD32" s="619">
        <v>1313</v>
      </c>
      <c r="DE32" s="611"/>
      <c r="DF32" s="611"/>
      <c r="DG32" s="611"/>
      <c r="DH32" s="611"/>
      <c r="DI32" s="611"/>
      <c r="DJ32" s="611"/>
      <c r="DK32" s="612"/>
      <c r="DL32" s="619">
        <v>1313</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112007</v>
      </c>
      <c r="S33" s="611"/>
      <c r="T33" s="611"/>
      <c r="U33" s="611"/>
      <c r="V33" s="611"/>
      <c r="W33" s="611"/>
      <c r="X33" s="611"/>
      <c r="Y33" s="612"/>
      <c r="Z33" s="613">
        <v>1.1000000000000001</v>
      </c>
      <c r="AA33" s="613"/>
      <c r="AB33" s="613"/>
      <c r="AC33" s="613"/>
      <c r="AD33" s="614">
        <v>4728</v>
      </c>
      <c r="AE33" s="614"/>
      <c r="AF33" s="614"/>
      <c r="AG33" s="614"/>
      <c r="AH33" s="614"/>
      <c r="AI33" s="614"/>
      <c r="AJ33" s="614"/>
      <c r="AK33" s="614"/>
      <c r="AL33" s="615">
        <v>0.1</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99.5</v>
      </c>
      <c r="BH33" s="669"/>
      <c r="BI33" s="669"/>
      <c r="BJ33" s="669"/>
      <c r="BK33" s="669"/>
      <c r="BL33" s="669"/>
      <c r="BM33" s="670">
        <v>97.4</v>
      </c>
      <c r="BN33" s="669"/>
      <c r="BO33" s="669"/>
      <c r="BP33" s="669"/>
      <c r="BQ33" s="671"/>
      <c r="BR33" s="668">
        <v>99.3</v>
      </c>
      <c r="BS33" s="669"/>
      <c r="BT33" s="669"/>
      <c r="BU33" s="669"/>
      <c r="BV33" s="669"/>
      <c r="BW33" s="669"/>
      <c r="BX33" s="670">
        <v>97</v>
      </c>
      <c r="BY33" s="669"/>
      <c r="BZ33" s="669"/>
      <c r="CA33" s="669"/>
      <c r="CB33" s="671"/>
      <c r="CD33" s="607" t="s">
        <v>307</v>
      </c>
      <c r="CE33" s="608"/>
      <c r="CF33" s="608"/>
      <c r="CG33" s="608"/>
      <c r="CH33" s="608"/>
      <c r="CI33" s="608"/>
      <c r="CJ33" s="608"/>
      <c r="CK33" s="608"/>
      <c r="CL33" s="608"/>
      <c r="CM33" s="608"/>
      <c r="CN33" s="608"/>
      <c r="CO33" s="608"/>
      <c r="CP33" s="608"/>
      <c r="CQ33" s="609"/>
      <c r="CR33" s="610">
        <v>4712797</v>
      </c>
      <c r="CS33" s="641"/>
      <c r="CT33" s="641"/>
      <c r="CU33" s="641"/>
      <c r="CV33" s="641"/>
      <c r="CW33" s="641"/>
      <c r="CX33" s="641"/>
      <c r="CY33" s="642"/>
      <c r="CZ33" s="615">
        <v>48.4</v>
      </c>
      <c r="DA33" s="643"/>
      <c r="DB33" s="643"/>
      <c r="DC33" s="645"/>
      <c r="DD33" s="619">
        <v>3149508</v>
      </c>
      <c r="DE33" s="641"/>
      <c r="DF33" s="641"/>
      <c r="DG33" s="641"/>
      <c r="DH33" s="641"/>
      <c r="DI33" s="641"/>
      <c r="DJ33" s="641"/>
      <c r="DK33" s="642"/>
      <c r="DL33" s="619">
        <v>2327283</v>
      </c>
      <c r="DM33" s="641"/>
      <c r="DN33" s="641"/>
      <c r="DO33" s="641"/>
      <c r="DP33" s="641"/>
      <c r="DQ33" s="641"/>
      <c r="DR33" s="641"/>
      <c r="DS33" s="641"/>
      <c r="DT33" s="641"/>
      <c r="DU33" s="641"/>
      <c r="DV33" s="642"/>
      <c r="DW33" s="615">
        <v>42.7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97887</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1718825</v>
      </c>
      <c r="CS34" s="611"/>
      <c r="CT34" s="611"/>
      <c r="CU34" s="611"/>
      <c r="CV34" s="611"/>
      <c r="CW34" s="611"/>
      <c r="CX34" s="611"/>
      <c r="CY34" s="612"/>
      <c r="CZ34" s="615">
        <v>17.7</v>
      </c>
      <c r="DA34" s="643"/>
      <c r="DB34" s="643"/>
      <c r="DC34" s="645"/>
      <c r="DD34" s="619">
        <v>1389334</v>
      </c>
      <c r="DE34" s="611"/>
      <c r="DF34" s="611"/>
      <c r="DG34" s="611"/>
      <c r="DH34" s="611"/>
      <c r="DI34" s="611"/>
      <c r="DJ34" s="611"/>
      <c r="DK34" s="612"/>
      <c r="DL34" s="619">
        <v>1176753</v>
      </c>
      <c r="DM34" s="611"/>
      <c r="DN34" s="611"/>
      <c r="DO34" s="611"/>
      <c r="DP34" s="611"/>
      <c r="DQ34" s="611"/>
      <c r="DR34" s="611"/>
      <c r="DS34" s="611"/>
      <c r="DT34" s="611"/>
      <c r="DU34" s="611"/>
      <c r="DV34" s="612"/>
      <c r="DW34" s="615">
        <v>21.6</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341911</v>
      </c>
      <c r="S35" s="611"/>
      <c r="T35" s="611"/>
      <c r="U35" s="611"/>
      <c r="V35" s="611"/>
      <c r="W35" s="611"/>
      <c r="X35" s="611"/>
      <c r="Y35" s="612"/>
      <c r="Z35" s="613">
        <v>3.4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253998</v>
      </c>
      <c r="CS35" s="641"/>
      <c r="CT35" s="641"/>
      <c r="CU35" s="641"/>
      <c r="CV35" s="641"/>
      <c r="CW35" s="641"/>
      <c r="CX35" s="641"/>
      <c r="CY35" s="642"/>
      <c r="CZ35" s="615">
        <v>2.6</v>
      </c>
      <c r="DA35" s="643"/>
      <c r="DB35" s="643"/>
      <c r="DC35" s="645"/>
      <c r="DD35" s="619">
        <v>121066</v>
      </c>
      <c r="DE35" s="641"/>
      <c r="DF35" s="641"/>
      <c r="DG35" s="641"/>
      <c r="DH35" s="641"/>
      <c r="DI35" s="641"/>
      <c r="DJ35" s="641"/>
      <c r="DK35" s="642"/>
      <c r="DL35" s="619">
        <v>98861</v>
      </c>
      <c r="DM35" s="641"/>
      <c r="DN35" s="641"/>
      <c r="DO35" s="641"/>
      <c r="DP35" s="641"/>
      <c r="DQ35" s="641"/>
      <c r="DR35" s="641"/>
      <c r="DS35" s="641"/>
      <c r="DT35" s="641"/>
      <c r="DU35" s="641"/>
      <c r="DV35" s="642"/>
      <c r="DW35" s="615">
        <v>1.8</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222895</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701008</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8770</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2330183</v>
      </c>
      <c r="CS36" s="611"/>
      <c r="CT36" s="611"/>
      <c r="CU36" s="611"/>
      <c r="CV36" s="611"/>
      <c r="CW36" s="611"/>
      <c r="CX36" s="611"/>
      <c r="CY36" s="612"/>
      <c r="CZ36" s="615">
        <v>23.9</v>
      </c>
      <c r="DA36" s="643"/>
      <c r="DB36" s="643"/>
      <c r="DC36" s="645"/>
      <c r="DD36" s="619">
        <v>1331940</v>
      </c>
      <c r="DE36" s="611"/>
      <c r="DF36" s="611"/>
      <c r="DG36" s="611"/>
      <c r="DH36" s="611"/>
      <c r="DI36" s="611"/>
      <c r="DJ36" s="611"/>
      <c r="DK36" s="612"/>
      <c r="DL36" s="619">
        <v>811952</v>
      </c>
      <c r="DM36" s="611"/>
      <c r="DN36" s="611"/>
      <c r="DO36" s="611"/>
      <c r="DP36" s="611"/>
      <c r="DQ36" s="611"/>
      <c r="DR36" s="611"/>
      <c r="DS36" s="611"/>
      <c r="DT36" s="611"/>
      <c r="DU36" s="611"/>
      <c r="DV36" s="612"/>
      <c r="DW36" s="615">
        <v>14.9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341815</v>
      </c>
      <c r="S37" s="611"/>
      <c r="T37" s="611"/>
      <c r="U37" s="611"/>
      <c r="V37" s="611"/>
      <c r="W37" s="611"/>
      <c r="X37" s="611"/>
      <c r="Y37" s="612"/>
      <c r="Z37" s="613">
        <v>3.4</v>
      </c>
      <c r="AA37" s="613"/>
      <c r="AB37" s="613"/>
      <c r="AC37" s="613"/>
      <c r="AD37" s="614">
        <v>7835</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v>256996</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8770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614583</v>
      </c>
      <c r="CS37" s="641"/>
      <c r="CT37" s="641"/>
      <c r="CU37" s="641"/>
      <c r="CV37" s="641"/>
      <c r="CW37" s="641"/>
      <c r="CX37" s="641"/>
      <c r="CY37" s="642"/>
      <c r="CZ37" s="615">
        <v>6.3</v>
      </c>
      <c r="DA37" s="643"/>
      <c r="DB37" s="643"/>
      <c r="DC37" s="645"/>
      <c r="DD37" s="619">
        <v>410483</v>
      </c>
      <c r="DE37" s="641"/>
      <c r="DF37" s="641"/>
      <c r="DG37" s="641"/>
      <c r="DH37" s="641"/>
      <c r="DI37" s="641"/>
      <c r="DJ37" s="641"/>
      <c r="DK37" s="642"/>
      <c r="DL37" s="619">
        <v>404672</v>
      </c>
      <c r="DM37" s="641"/>
      <c r="DN37" s="641"/>
      <c r="DO37" s="641"/>
      <c r="DP37" s="641"/>
      <c r="DQ37" s="641"/>
      <c r="DR37" s="641"/>
      <c r="DS37" s="641"/>
      <c r="DT37" s="641"/>
      <c r="DU37" s="641"/>
      <c r="DV37" s="642"/>
      <c r="DW37" s="615">
        <v>7.4</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1207100</v>
      </c>
      <c r="S38" s="611"/>
      <c r="T38" s="611"/>
      <c r="U38" s="611"/>
      <c r="V38" s="611"/>
      <c r="W38" s="611"/>
      <c r="X38" s="611"/>
      <c r="Y38" s="612"/>
      <c r="Z38" s="613">
        <v>12.2</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138802</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944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305210</v>
      </c>
      <c r="CS38" s="611"/>
      <c r="CT38" s="611"/>
      <c r="CU38" s="611"/>
      <c r="CV38" s="611"/>
      <c r="CW38" s="611"/>
      <c r="CX38" s="611"/>
      <c r="CY38" s="612"/>
      <c r="CZ38" s="615">
        <v>3.1</v>
      </c>
      <c r="DA38" s="643"/>
      <c r="DB38" s="643"/>
      <c r="DC38" s="645"/>
      <c r="DD38" s="619">
        <v>245486</v>
      </c>
      <c r="DE38" s="611"/>
      <c r="DF38" s="611"/>
      <c r="DG38" s="611"/>
      <c r="DH38" s="611"/>
      <c r="DI38" s="611"/>
      <c r="DJ38" s="611"/>
      <c r="DK38" s="612"/>
      <c r="DL38" s="619">
        <v>239717</v>
      </c>
      <c r="DM38" s="611"/>
      <c r="DN38" s="611"/>
      <c r="DO38" s="611"/>
      <c r="DP38" s="611"/>
      <c r="DQ38" s="611"/>
      <c r="DR38" s="611"/>
      <c r="DS38" s="611"/>
      <c r="DT38" s="611"/>
      <c r="DU38" s="611"/>
      <c r="DV38" s="612"/>
      <c r="DW38" s="615">
        <v>4.4000000000000004</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1938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104581</v>
      </c>
      <c r="CS39" s="641"/>
      <c r="CT39" s="641"/>
      <c r="CU39" s="641"/>
      <c r="CV39" s="641"/>
      <c r="CW39" s="641"/>
      <c r="CX39" s="641"/>
      <c r="CY39" s="642"/>
      <c r="CZ39" s="615">
        <v>1.1000000000000001</v>
      </c>
      <c r="DA39" s="643"/>
      <c r="DB39" s="643"/>
      <c r="DC39" s="645"/>
      <c r="DD39" s="619">
        <v>61682</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183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1" t="s">
        <v>335</v>
      </c>
      <c r="C41" s="632"/>
      <c r="D41" s="632"/>
      <c r="E41" s="632"/>
      <c r="F41" s="632"/>
      <c r="G41" s="632"/>
      <c r="H41" s="632"/>
      <c r="I41" s="632"/>
      <c r="J41" s="632"/>
      <c r="K41" s="632"/>
      <c r="L41" s="632"/>
      <c r="M41" s="632"/>
      <c r="N41" s="632"/>
      <c r="O41" s="632"/>
      <c r="P41" s="632"/>
      <c r="Q41" s="633"/>
      <c r="R41" s="685">
        <v>9911614</v>
      </c>
      <c r="S41" s="686"/>
      <c r="T41" s="686"/>
      <c r="U41" s="686"/>
      <c r="V41" s="686"/>
      <c r="W41" s="686"/>
      <c r="X41" s="686"/>
      <c r="Y41" s="687"/>
      <c r="Z41" s="688">
        <v>100</v>
      </c>
      <c r="AA41" s="688"/>
      <c r="AB41" s="688"/>
      <c r="AC41" s="688"/>
      <c r="AD41" s="689">
        <v>5449007</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62088</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243122</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289</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1626761</v>
      </c>
      <c r="CS42" s="641"/>
      <c r="CT42" s="641"/>
      <c r="CU42" s="641"/>
      <c r="CV42" s="641"/>
      <c r="CW42" s="641"/>
      <c r="CX42" s="641"/>
      <c r="CY42" s="642"/>
      <c r="CZ42" s="615">
        <v>16.7</v>
      </c>
      <c r="DA42" s="643"/>
      <c r="DB42" s="643"/>
      <c r="DC42" s="645"/>
      <c r="DD42" s="619">
        <v>168351</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10841</v>
      </c>
      <c r="CS43" s="641"/>
      <c r="CT43" s="641"/>
      <c r="CU43" s="641"/>
      <c r="CV43" s="641"/>
      <c r="CW43" s="641"/>
      <c r="CX43" s="641"/>
      <c r="CY43" s="642"/>
      <c r="CZ43" s="615">
        <v>0.1</v>
      </c>
      <c r="DA43" s="643"/>
      <c r="DB43" s="643"/>
      <c r="DC43" s="645"/>
      <c r="DD43" s="619">
        <v>10841</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1626761</v>
      </c>
      <c r="CS44" s="611"/>
      <c r="CT44" s="611"/>
      <c r="CU44" s="611"/>
      <c r="CV44" s="611"/>
      <c r="CW44" s="611"/>
      <c r="CX44" s="611"/>
      <c r="CY44" s="612"/>
      <c r="CZ44" s="615">
        <v>16.7</v>
      </c>
      <c r="DA44" s="616"/>
      <c r="DB44" s="616"/>
      <c r="DC44" s="622"/>
      <c r="DD44" s="619">
        <v>168351</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456285</v>
      </c>
      <c r="CS45" s="641"/>
      <c r="CT45" s="641"/>
      <c r="CU45" s="641"/>
      <c r="CV45" s="641"/>
      <c r="CW45" s="641"/>
      <c r="CX45" s="641"/>
      <c r="CY45" s="642"/>
      <c r="CZ45" s="615">
        <v>4.7</v>
      </c>
      <c r="DA45" s="643"/>
      <c r="DB45" s="643"/>
      <c r="DC45" s="645"/>
      <c r="DD45" s="619">
        <v>17111</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978883</v>
      </c>
      <c r="CS46" s="611"/>
      <c r="CT46" s="611"/>
      <c r="CU46" s="611"/>
      <c r="CV46" s="611"/>
      <c r="CW46" s="611"/>
      <c r="CX46" s="611"/>
      <c r="CY46" s="612"/>
      <c r="CZ46" s="615">
        <v>10.1</v>
      </c>
      <c r="DA46" s="616"/>
      <c r="DB46" s="616"/>
      <c r="DC46" s="622"/>
      <c r="DD46" s="619">
        <v>148545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1"/>
      <c r="CT47" s="641"/>
      <c r="CU47" s="641"/>
      <c r="CV47" s="641"/>
      <c r="CW47" s="641"/>
      <c r="CX47" s="641"/>
      <c r="CY47" s="642"/>
      <c r="CZ47" s="615" t="s">
        <v>122</v>
      </c>
      <c r="DA47" s="643"/>
      <c r="DB47" s="643"/>
      <c r="DC47" s="645"/>
      <c r="DD47" s="619" t="s">
        <v>122</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9734993</v>
      </c>
      <c r="CS49" s="669"/>
      <c r="CT49" s="669"/>
      <c r="CU49" s="669"/>
      <c r="CV49" s="669"/>
      <c r="CW49" s="669"/>
      <c r="CX49" s="669"/>
      <c r="CY49" s="698"/>
      <c r="CZ49" s="690">
        <v>100</v>
      </c>
      <c r="DA49" s="699"/>
      <c r="DB49" s="699"/>
      <c r="DC49" s="700"/>
      <c r="DD49" s="701">
        <v>6119407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X+QqJOh9NadTm8liSNHM8rMT3osA1xHvLrsYs4SJGE7CPTR/KQWMB5OmvnuXxb5kvbk7MMo4e3qNKrMPd27Hg==" saltValue="IzypaYiv4IKS7wbtnMUSi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15">
      <c r="A7" s="219">
        <v>1</v>
      </c>
      <c r="B7" s="747" t="s">
        <v>374</v>
      </c>
      <c r="C7" s="748"/>
      <c r="D7" s="748"/>
      <c r="E7" s="748"/>
      <c r="F7" s="748"/>
      <c r="G7" s="748"/>
      <c r="H7" s="748"/>
      <c r="I7" s="748"/>
      <c r="J7" s="748"/>
      <c r="K7" s="748"/>
      <c r="L7" s="748"/>
      <c r="M7" s="748"/>
      <c r="N7" s="748"/>
      <c r="O7" s="748"/>
      <c r="P7" s="749"/>
      <c r="Q7" s="750">
        <v>9912</v>
      </c>
      <c r="R7" s="751"/>
      <c r="S7" s="751"/>
      <c r="T7" s="751"/>
      <c r="U7" s="751"/>
      <c r="V7" s="751">
        <v>9735</v>
      </c>
      <c r="W7" s="751"/>
      <c r="X7" s="751"/>
      <c r="Y7" s="751"/>
      <c r="Z7" s="751"/>
      <c r="AA7" s="751">
        <v>177</v>
      </c>
      <c r="AB7" s="751"/>
      <c r="AC7" s="751"/>
      <c r="AD7" s="751"/>
      <c r="AE7" s="752"/>
      <c r="AF7" s="753">
        <v>173</v>
      </c>
      <c r="AG7" s="754"/>
      <c r="AH7" s="754"/>
      <c r="AI7" s="754"/>
      <c r="AJ7" s="755"/>
      <c r="AK7" s="756" t="s">
        <v>558</v>
      </c>
      <c r="AL7" s="757"/>
      <c r="AM7" s="757"/>
      <c r="AN7" s="757"/>
      <c r="AO7" s="757"/>
      <c r="AP7" s="757">
        <v>16191</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60"/>
      <c r="CH7" s="730">
        <v>-13</v>
      </c>
      <c r="CI7" s="731"/>
      <c r="CJ7" s="731"/>
      <c r="CK7" s="731"/>
      <c r="CL7" s="732"/>
      <c r="CM7" s="730">
        <v>203</v>
      </c>
      <c r="CN7" s="731"/>
      <c r="CO7" s="731"/>
      <c r="CP7" s="731"/>
      <c r="CQ7" s="732"/>
      <c r="CR7" s="730">
        <v>18</v>
      </c>
      <c r="CS7" s="731"/>
      <c r="CT7" s="731"/>
      <c r="CU7" s="731"/>
      <c r="CV7" s="732"/>
      <c r="CW7" s="730" t="s">
        <v>548</v>
      </c>
      <c r="CX7" s="731"/>
      <c r="CY7" s="731"/>
      <c r="CZ7" s="731"/>
      <c r="DA7" s="732"/>
      <c r="DB7" s="730">
        <v>29</v>
      </c>
      <c r="DC7" s="731"/>
      <c r="DD7" s="731"/>
      <c r="DE7" s="731"/>
      <c r="DF7" s="732"/>
      <c r="DG7" s="730" t="s">
        <v>548</v>
      </c>
      <c r="DH7" s="731"/>
      <c r="DI7" s="731"/>
      <c r="DJ7" s="731"/>
      <c r="DK7" s="732"/>
      <c r="DL7" s="730" t="s">
        <v>487</v>
      </c>
      <c r="DM7" s="731"/>
      <c r="DN7" s="731"/>
      <c r="DO7" s="731"/>
      <c r="DP7" s="732"/>
      <c r="DQ7" s="730" t="s">
        <v>487</v>
      </c>
      <c r="DR7" s="731"/>
      <c r="DS7" s="731"/>
      <c r="DT7" s="731"/>
      <c r="DU7" s="732"/>
      <c r="DV7" s="733"/>
      <c r="DW7" s="734"/>
      <c r="DX7" s="734"/>
      <c r="DY7" s="734"/>
      <c r="DZ7" s="735"/>
      <c r="EA7" s="217"/>
    </row>
    <row r="8" spans="1:131" s="218" customFormat="1" ht="26.25" customHeight="1" x14ac:dyDescent="0.15">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t="s">
        <v>550</v>
      </c>
      <c r="BT8" s="770"/>
      <c r="BU8" s="770"/>
      <c r="BV8" s="770"/>
      <c r="BW8" s="770"/>
      <c r="BX8" s="770"/>
      <c r="BY8" s="770"/>
      <c r="BZ8" s="770"/>
      <c r="CA8" s="770"/>
      <c r="CB8" s="770"/>
      <c r="CC8" s="770"/>
      <c r="CD8" s="770"/>
      <c r="CE8" s="770"/>
      <c r="CF8" s="770"/>
      <c r="CG8" s="771"/>
      <c r="CH8" s="772">
        <v>2</v>
      </c>
      <c r="CI8" s="773"/>
      <c r="CJ8" s="773"/>
      <c r="CK8" s="773"/>
      <c r="CL8" s="774"/>
      <c r="CM8" s="772">
        <v>40</v>
      </c>
      <c r="CN8" s="773"/>
      <c r="CO8" s="773"/>
      <c r="CP8" s="773"/>
      <c r="CQ8" s="774"/>
      <c r="CR8" s="772">
        <v>20</v>
      </c>
      <c r="CS8" s="773"/>
      <c r="CT8" s="773"/>
      <c r="CU8" s="773"/>
      <c r="CV8" s="774"/>
      <c r="CW8" s="772" t="s">
        <v>548</v>
      </c>
      <c r="CX8" s="773"/>
      <c r="CY8" s="773"/>
      <c r="CZ8" s="773"/>
      <c r="DA8" s="774"/>
      <c r="DB8" s="772" t="s">
        <v>548</v>
      </c>
      <c r="DC8" s="773"/>
      <c r="DD8" s="773"/>
      <c r="DE8" s="773"/>
      <c r="DF8" s="774"/>
      <c r="DG8" s="772" t="s">
        <v>548</v>
      </c>
      <c r="DH8" s="773"/>
      <c r="DI8" s="773"/>
      <c r="DJ8" s="773"/>
      <c r="DK8" s="774"/>
      <c r="DL8" s="772" t="s">
        <v>487</v>
      </c>
      <c r="DM8" s="773"/>
      <c r="DN8" s="773"/>
      <c r="DO8" s="773"/>
      <c r="DP8" s="774"/>
      <c r="DQ8" s="772" t="s">
        <v>487</v>
      </c>
      <c r="DR8" s="773"/>
      <c r="DS8" s="773"/>
      <c r="DT8" s="773"/>
      <c r="DU8" s="774"/>
      <c r="DV8" s="769"/>
      <c r="DW8" s="770"/>
      <c r="DX8" s="770"/>
      <c r="DY8" s="770"/>
      <c r="DZ8" s="775"/>
      <c r="EA8" s="217"/>
    </row>
    <row r="9" spans="1:131" s="218" customFormat="1" ht="26.25" customHeight="1" x14ac:dyDescent="0.15">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7"/>
    </row>
    <row r="10" spans="1:131" s="218" customFormat="1" ht="26.25" customHeight="1" x14ac:dyDescent="0.15">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15">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15">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15">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15">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15">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15">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15">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15">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15">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15">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15">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173</v>
      </c>
      <c r="AG23" s="780"/>
      <c r="AH23" s="780"/>
      <c r="AI23" s="780"/>
      <c r="AJ23" s="783"/>
      <c r="AK23" s="784"/>
      <c r="AL23" s="785"/>
      <c r="AM23" s="785"/>
      <c r="AN23" s="785"/>
      <c r="AO23" s="785"/>
      <c r="AP23" s="780">
        <v>16191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15">
      <c r="A28" s="225">
        <v>1</v>
      </c>
      <c r="B28" s="747" t="s">
        <v>388</v>
      </c>
      <c r="C28" s="748"/>
      <c r="D28" s="748"/>
      <c r="E28" s="748"/>
      <c r="F28" s="748"/>
      <c r="G28" s="748"/>
      <c r="H28" s="748"/>
      <c r="I28" s="748"/>
      <c r="J28" s="748"/>
      <c r="K28" s="748"/>
      <c r="L28" s="748"/>
      <c r="M28" s="748"/>
      <c r="N28" s="748"/>
      <c r="O28" s="748"/>
      <c r="P28" s="749"/>
      <c r="Q28" s="809">
        <v>1038</v>
      </c>
      <c r="R28" s="810"/>
      <c r="S28" s="810"/>
      <c r="T28" s="810"/>
      <c r="U28" s="810"/>
      <c r="V28" s="810">
        <v>1029</v>
      </c>
      <c r="W28" s="810"/>
      <c r="X28" s="810"/>
      <c r="Y28" s="810"/>
      <c r="Z28" s="810"/>
      <c r="AA28" s="810">
        <v>9</v>
      </c>
      <c r="AB28" s="810"/>
      <c r="AC28" s="810"/>
      <c r="AD28" s="810"/>
      <c r="AE28" s="811"/>
      <c r="AF28" s="812">
        <v>9</v>
      </c>
      <c r="AG28" s="810"/>
      <c r="AH28" s="810"/>
      <c r="AI28" s="810"/>
      <c r="AJ28" s="813"/>
      <c r="AK28" s="814">
        <v>56</v>
      </c>
      <c r="AL28" s="815"/>
      <c r="AM28" s="815"/>
      <c r="AN28" s="815"/>
      <c r="AO28" s="815"/>
      <c r="AP28" s="815" t="s">
        <v>548</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15">
      <c r="A29" s="225">
        <v>2</v>
      </c>
      <c r="B29" s="736" t="s">
        <v>389</v>
      </c>
      <c r="C29" s="737"/>
      <c r="D29" s="737"/>
      <c r="E29" s="737"/>
      <c r="F29" s="737"/>
      <c r="G29" s="737"/>
      <c r="H29" s="737"/>
      <c r="I29" s="737"/>
      <c r="J29" s="737"/>
      <c r="K29" s="737"/>
      <c r="L29" s="737"/>
      <c r="M29" s="737"/>
      <c r="N29" s="737"/>
      <c r="O29" s="737"/>
      <c r="P29" s="738"/>
      <c r="Q29" s="739">
        <v>680</v>
      </c>
      <c r="R29" s="740"/>
      <c r="S29" s="740"/>
      <c r="T29" s="740"/>
      <c r="U29" s="740"/>
      <c r="V29" s="740">
        <v>676</v>
      </c>
      <c r="W29" s="740"/>
      <c r="X29" s="740"/>
      <c r="Y29" s="740"/>
      <c r="Z29" s="740"/>
      <c r="AA29" s="740">
        <v>4</v>
      </c>
      <c r="AB29" s="740"/>
      <c r="AC29" s="740"/>
      <c r="AD29" s="740"/>
      <c r="AE29" s="741"/>
      <c r="AF29" s="742">
        <v>4</v>
      </c>
      <c r="AG29" s="743"/>
      <c r="AH29" s="743"/>
      <c r="AI29" s="743"/>
      <c r="AJ29" s="744"/>
      <c r="AK29" s="821">
        <v>34</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15">
      <c r="A30" s="225">
        <v>3</v>
      </c>
      <c r="B30" s="736" t="s">
        <v>390</v>
      </c>
      <c r="C30" s="737"/>
      <c r="D30" s="737"/>
      <c r="E30" s="737"/>
      <c r="F30" s="737"/>
      <c r="G30" s="737"/>
      <c r="H30" s="737"/>
      <c r="I30" s="737"/>
      <c r="J30" s="737"/>
      <c r="K30" s="737"/>
      <c r="L30" s="737"/>
      <c r="M30" s="737"/>
      <c r="N30" s="737"/>
      <c r="O30" s="737"/>
      <c r="P30" s="738"/>
      <c r="Q30" s="739">
        <v>143</v>
      </c>
      <c r="R30" s="740"/>
      <c r="S30" s="740"/>
      <c r="T30" s="740"/>
      <c r="U30" s="740"/>
      <c r="V30" s="740">
        <v>143</v>
      </c>
      <c r="W30" s="740"/>
      <c r="X30" s="740"/>
      <c r="Y30" s="740"/>
      <c r="Z30" s="740"/>
      <c r="AA30" s="740">
        <v>0</v>
      </c>
      <c r="AB30" s="740"/>
      <c r="AC30" s="740"/>
      <c r="AD30" s="740"/>
      <c r="AE30" s="741"/>
      <c r="AF30" s="742">
        <v>0</v>
      </c>
      <c r="AG30" s="743"/>
      <c r="AH30" s="743"/>
      <c r="AI30" s="743"/>
      <c r="AJ30" s="744"/>
      <c r="AK30" s="821">
        <v>110</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15">
      <c r="A31" s="225">
        <v>4</v>
      </c>
      <c r="B31" s="736" t="s">
        <v>391</v>
      </c>
      <c r="C31" s="737"/>
      <c r="D31" s="737"/>
      <c r="E31" s="737"/>
      <c r="F31" s="737"/>
      <c r="G31" s="737"/>
      <c r="H31" s="737"/>
      <c r="I31" s="737"/>
      <c r="J31" s="737"/>
      <c r="K31" s="737"/>
      <c r="L31" s="737"/>
      <c r="M31" s="737"/>
      <c r="N31" s="737"/>
      <c r="O31" s="737"/>
      <c r="P31" s="738"/>
      <c r="Q31" s="739">
        <v>8</v>
      </c>
      <c r="R31" s="740"/>
      <c r="S31" s="740"/>
      <c r="T31" s="740"/>
      <c r="U31" s="740"/>
      <c r="V31" s="740">
        <v>7</v>
      </c>
      <c r="W31" s="740"/>
      <c r="X31" s="740"/>
      <c r="Y31" s="740"/>
      <c r="Z31" s="740"/>
      <c r="AA31" s="740">
        <v>1</v>
      </c>
      <c r="AB31" s="740"/>
      <c r="AC31" s="740"/>
      <c r="AD31" s="740"/>
      <c r="AE31" s="741"/>
      <c r="AF31" s="742">
        <v>1</v>
      </c>
      <c r="AG31" s="743"/>
      <c r="AH31" s="743"/>
      <c r="AI31" s="743"/>
      <c r="AJ31" s="744"/>
      <c r="AK31" s="821">
        <v>2</v>
      </c>
      <c r="AL31" s="817"/>
      <c r="AM31" s="817"/>
      <c r="AN31" s="817"/>
      <c r="AO31" s="817"/>
      <c r="AP31" s="817" t="s">
        <v>487</v>
      </c>
      <c r="AQ31" s="817"/>
      <c r="AR31" s="817"/>
      <c r="AS31" s="817"/>
      <c r="AT31" s="817"/>
      <c r="AU31" s="817" t="s">
        <v>487</v>
      </c>
      <c r="AV31" s="817"/>
      <c r="AW31" s="817"/>
      <c r="AX31" s="817"/>
      <c r="AY31" s="817"/>
      <c r="AZ31" s="818" t="s">
        <v>487</v>
      </c>
      <c r="BA31" s="818"/>
      <c r="BB31" s="818"/>
      <c r="BC31" s="818"/>
      <c r="BD31" s="818"/>
      <c r="BE31" s="819"/>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15">
      <c r="A32" s="225">
        <v>5</v>
      </c>
      <c r="B32" s="736" t="s">
        <v>392</v>
      </c>
      <c r="C32" s="737"/>
      <c r="D32" s="737"/>
      <c r="E32" s="737"/>
      <c r="F32" s="737"/>
      <c r="G32" s="737"/>
      <c r="H32" s="737"/>
      <c r="I32" s="737"/>
      <c r="J32" s="737"/>
      <c r="K32" s="737"/>
      <c r="L32" s="737"/>
      <c r="M32" s="737"/>
      <c r="N32" s="737"/>
      <c r="O32" s="737"/>
      <c r="P32" s="738"/>
      <c r="Q32" s="739">
        <v>345</v>
      </c>
      <c r="R32" s="740"/>
      <c r="S32" s="740"/>
      <c r="T32" s="740"/>
      <c r="U32" s="740"/>
      <c r="V32" s="740">
        <v>251</v>
      </c>
      <c r="W32" s="740"/>
      <c r="X32" s="740"/>
      <c r="Y32" s="740"/>
      <c r="Z32" s="740"/>
      <c r="AA32" s="740">
        <v>94</v>
      </c>
      <c r="AB32" s="740"/>
      <c r="AC32" s="740"/>
      <c r="AD32" s="740"/>
      <c r="AE32" s="741"/>
      <c r="AF32" s="742">
        <v>71</v>
      </c>
      <c r="AG32" s="743"/>
      <c r="AH32" s="743"/>
      <c r="AI32" s="743"/>
      <c r="AJ32" s="744"/>
      <c r="AK32" s="821">
        <v>139</v>
      </c>
      <c r="AL32" s="817"/>
      <c r="AM32" s="817"/>
      <c r="AN32" s="817"/>
      <c r="AO32" s="817"/>
      <c r="AP32" s="817">
        <v>1253</v>
      </c>
      <c r="AQ32" s="817"/>
      <c r="AR32" s="817"/>
      <c r="AS32" s="817"/>
      <c r="AT32" s="817"/>
      <c r="AU32" s="817">
        <v>560</v>
      </c>
      <c r="AV32" s="817"/>
      <c r="AW32" s="817"/>
      <c r="AX32" s="817"/>
      <c r="AY32" s="817"/>
      <c r="AZ32" s="818" t="s">
        <v>487</v>
      </c>
      <c r="BA32" s="818"/>
      <c r="BB32" s="818"/>
      <c r="BC32" s="818"/>
      <c r="BD32" s="818"/>
      <c r="BE32" s="819" t="s">
        <v>393</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15">
      <c r="A33" s="225">
        <v>6</v>
      </c>
      <c r="B33" s="736" t="s">
        <v>394</v>
      </c>
      <c r="C33" s="737"/>
      <c r="D33" s="737"/>
      <c r="E33" s="737"/>
      <c r="F33" s="737"/>
      <c r="G33" s="737"/>
      <c r="H33" s="737"/>
      <c r="I33" s="737"/>
      <c r="J33" s="737"/>
      <c r="K33" s="737"/>
      <c r="L33" s="737"/>
      <c r="M33" s="737"/>
      <c r="N33" s="737"/>
      <c r="O33" s="737"/>
      <c r="P33" s="738"/>
      <c r="Q33" s="739">
        <v>399</v>
      </c>
      <c r="R33" s="740"/>
      <c r="S33" s="740"/>
      <c r="T33" s="740"/>
      <c r="U33" s="740"/>
      <c r="V33" s="740">
        <v>261</v>
      </c>
      <c r="W33" s="740"/>
      <c r="X33" s="740"/>
      <c r="Y33" s="740"/>
      <c r="Z33" s="740"/>
      <c r="AA33" s="740">
        <v>138</v>
      </c>
      <c r="AB33" s="740"/>
      <c r="AC33" s="740"/>
      <c r="AD33" s="740"/>
      <c r="AE33" s="741"/>
      <c r="AF33" s="742">
        <v>97</v>
      </c>
      <c r="AG33" s="743"/>
      <c r="AH33" s="743"/>
      <c r="AI33" s="743"/>
      <c r="AJ33" s="744"/>
      <c r="AK33" s="821">
        <v>231</v>
      </c>
      <c r="AL33" s="817"/>
      <c r="AM33" s="817"/>
      <c r="AN33" s="817"/>
      <c r="AO33" s="817"/>
      <c r="AP33" s="817">
        <v>809</v>
      </c>
      <c r="AQ33" s="817"/>
      <c r="AR33" s="817"/>
      <c r="AS33" s="817"/>
      <c r="AT33" s="817"/>
      <c r="AU33" s="817">
        <v>136</v>
      </c>
      <c r="AV33" s="817"/>
      <c r="AW33" s="817"/>
      <c r="AX33" s="817"/>
      <c r="AY33" s="817"/>
      <c r="AZ33" s="818" t="s">
        <v>487</v>
      </c>
      <c r="BA33" s="818"/>
      <c r="BB33" s="818"/>
      <c r="BC33" s="818"/>
      <c r="BD33" s="818"/>
      <c r="BE33" s="819" t="s">
        <v>393</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15">
      <c r="A34" s="225">
        <v>7</v>
      </c>
      <c r="B34" s="736" t="s">
        <v>395</v>
      </c>
      <c r="C34" s="737"/>
      <c r="D34" s="737"/>
      <c r="E34" s="737"/>
      <c r="F34" s="737"/>
      <c r="G34" s="737"/>
      <c r="H34" s="737"/>
      <c r="I34" s="737"/>
      <c r="J34" s="737"/>
      <c r="K34" s="737"/>
      <c r="L34" s="737"/>
      <c r="M34" s="737"/>
      <c r="N34" s="737"/>
      <c r="O34" s="737"/>
      <c r="P34" s="738"/>
      <c r="Q34" s="739">
        <v>35</v>
      </c>
      <c r="R34" s="740"/>
      <c r="S34" s="740"/>
      <c r="T34" s="740"/>
      <c r="U34" s="740"/>
      <c r="V34" s="740">
        <v>28</v>
      </c>
      <c r="W34" s="740"/>
      <c r="X34" s="740"/>
      <c r="Y34" s="740"/>
      <c r="Z34" s="740"/>
      <c r="AA34" s="740">
        <v>7</v>
      </c>
      <c r="AB34" s="740"/>
      <c r="AC34" s="740"/>
      <c r="AD34" s="740"/>
      <c r="AE34" s="741"/>
      <c r="AF34" s="742">
        <v>8</v>
      </c>
      <c r="AG34" s="743"/>
      <c r="AH34" s="743"/>
      <c r="AI34" s="743"/>
      <c r="AJ34" s="744"/>
      <c r="AK34" s="821">
        <v>26</v>
      </c>
      <c r="AL34" s="817"/>
      <c r="AM34" s="817"/>
      <c r="AN34" s="817"/>
      <c r="AO34" s="817"/>
      <c r="AP34" s="817">
        <v>94</v>
      </c>
      <c r="AQ34" s="817"/>
      <c r="AR34" s="817"/>
      <c r="AS34" s="817"/>
      <c r="AT34" s="817"/>
      <c r="AU34" s="817">
        <v>29</v>
      </c>
      <c r="AV34" s="817"/>
      <c r="AW34" s="817"/>
      <c r="AX34" s="817"/>
      <c r="AY34" s="817"/>
      <c r="AZ34" s="818" t="s">
        <v>487</v>
      </c>
      <c r="BA34" s="818"/>
      <c r="BB34" s="818"/>
      <c r="BC34" s="818"/>
      <c r="BD34" s="818"/>
      <c r="BE34" s="819" t="s">
        <v>393</v>
      </c>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15">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15">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15">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15">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15">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15">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15">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15">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15">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15">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15">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15">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15">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15">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15">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15">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15">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15">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15">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15">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15">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15">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15">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15">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15">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15">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15">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15">
      <c r="A66" s="716" t="s">
        <v>399</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400</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1409</v>
      </c>
      <c r="R68" s="853"/>
      <c r="S68" s="853"/>
      <c r="T68" s="853"/>
      <c r="U68" s="853"/>
      <c r="V68" s="853">
        <v>1368</v>
      </c>
      <c r="W68" s="853"/>
      <c r="X68" s="853"/>
      <c r="Y68" s="853"/>
      <c r="Z68" s="853"/>
      <c r="AA68" s="853">
        <v>40</v>
      </c>
      <c r="AB68" s="853"/>
      <c r="AC68" s="853"/>
      <c r="AD68" s="853"/>
      <c r="AE68" s="853"/>
      <c r="AF68" s="853">
        <v>19</v>
      </c>
      <c r="AG68" s="853"/>
      <c r="AH68" s="853"/>
      <c r="AI68" s="853"/>
      <c r="AJ68" s="853"/>
      <c r="AK68" s="853" t="s">
        <v>548</v>
      </c>
      <c r="AL68" s="853"/>
      <c r="AM68" s="853"/>
      <c r="AN68" s="853"/>
      <c r="AO68" s="853"/>
      <c r="AP68" s="853">
        <v>770</v>
      </c>
      <c r="AQ68" s="853"/>
      <c r="AR68" s="853"/>
      <c r="AS68" s="853"/>
      <c r="AT68" s="853"/>
      <c r="AU68" s="853">
        <v>198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552</v>
      </c>
      <c r="C69" s="861"/>
      <c r="D69" s="861"/>
      <c r="E69" s="861"/>
      <c r="F69" s="861"/>
      <c r="G69" s="861"/>
      <c r="H69" s="861"/>
      <c r="I69" s="861"/>
      <c r="J69" s="861"/>
      <c r="K69" s="861"/>
      <c r="L69" s="861"/>
      <c r="M69" s="861"/>
      <c r="N69" s="861"/>
      <c r="O69" s="861"/>
      <c r="P69" s="862"/>
      <c r="Q69" s="863">
        <v>17</v>
      </c>
      <c r="R69" s="817"/>
      <c r="S69" s="817"/>
      <c r="T69" s="817"/>
      <c r="U69" s="817"/>
      <c r="V69" s="817">
        <v>16</v>
      </c>
      <c r="W69" s="817"/>
      <c r="X69" s="817"/>
      <c r="Y69" s="817"/>
      <c r="Z69" s="817"/>
      <c r="AA69" s="817">
        <v>1</v>
      </c>
      <c r="AB69" s="817"/>
      <c r="AC69" s="817"/>
      <c r="AD69" s="817"/>
      <c r="AE69" s="817"/>
      <c r="AF69" s="817">
        <v>1</v>
      </c>
      <c r="AG69" s="817"/>
      <c r="AH69" s="817"/>
      <c r="AI69" s="817"/>
      <c r="AJ69" s="817"/>
      <c r="AK69" s="817" t="s">
        <v>548</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38</v>
      </c>
      <c r="CS102" s="839"/>
      <c r="CT102" s="839"/>
      <c r="CU102" s="839"/>
      <c r="CV102" s="878"/>
      <c r="CW102" s="877" t="s">
        <v>548</v>
      </c>
      <c r="CX102" s="839"/>
      <c r="CY102" s="839"/>
      <c r="CZ102" s="839"/>
      <c r="DA102" s="878"/>
      <c r="DB102" s="877">
        <f t="shared" ref="DB102" si="0">SUM(DB7:DF88)</f>
        <v>29</v>
      </c>
      <c r="DC102" s="839"/>
      <c r="DD102" s="839"/>
      <c r="DE102" s="839"/>
      <c r="DF102" s="878"/>
      <c r="DG102" s="877" t="s">
        <v>548</v>
      </c>
      <c r="DH102" s="839"/>
      <c r="DI102" s="839"/>
      <c r="DJ102" s="839"/>
      <c r="DK102" s="878"/>
      <c r="DL102" s="877" t="s">
        <v>548</v>
      </c>
      <c r="DM102" s="839"/>
      <c r="DN102" s="839"/>
      <c r="DO102" s="839"/>
      <c r="DP102" s="878"/>
      <c r="DQ102" s="877" t="s">
        <v>548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1557057</v>
      </c>
      <c r="AB110" s="887"/>
      <c r="AC110" s="887"/>
      <c r="AD110" s="887"/>
      <c r="AE110" s="888"/>
      <c r="AF110" s="889">
        <v>1489924</v>
      </c>
      <c r="AG110" s="887"/>
      <c r="AH110" s="887"/>
      <c r="AI110" s="887"/>
      <c r="AJ110" s="888"/>
      <c r="AK110" s="889">
        <v>1553547</v>
      </c>
      <c r="AL110" s="887"/>
      <c r="AM110" s="887"/>
      <c r="AN110" s="887"/>
      <c r="AO110" s="888"/>
      <c r="AP110" s="890">
        <v>36.200000000000003</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16413659</v>
      </c>
      <c r="BR110" s="918"/>
      <c r="BS110" s="918"/>
      <c r="BT110" s="918"/>
      <c r="BU110" s="918"/>
      <c r="BV110" s="918">
        <v>16477148</v>
      </c>
      <c r="BW110" s="918"/>
      <c r="BX110" s="918"/>
      <c r="BY110" s="918"/>
      <c r="BZ110" s="918"/>
      <c r="CA110" s="918">
        <v>16191075</v>
      </c>
      <c r="CB110" s="918"/>
      <c r="CC110" s="918"/>
      <c r="CD110" s="918"/>
      <c r="CE110" s="918"/>
      <c r="CF110" s="931">
        <v>377.4</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4429</v>
      </c>
      <c r="BR111" s="913"/>
      <c r="BS111" s="913"/>
      <c r="BT111" s="913"/>
      <c r="BU111" s="913"/>
      <c r="BV111" s="913">
        <v>492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767602</v>
      </c>
      <c r="BR112" s="913"/>
      <c r="BS112" s="913"/>
      <c r="BT112" s="913"/>
      <c r="BU112" s="913"/>
      <c r="BV112" s="913">
        <v>745306</v>
      </c>
      <c r="BW112" s="913"/>
      <c r="BX112" s="913"/>
      <c r="BY112" s="913"/>
      <c r="BZ112" s="913"/>
      <c r="CA112" s="913">
        <v>764821</v>
      </c>
      <c r="CB112" s="913"/>
      <c r="CC112" s="913"/>
      <c r="CD112" s="913"/>
      <c r="CE112" s="913"/>
      <c r="CF112" s="907">
        <v>17.8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180756</v>
      </c>
      <c r="AB113" s="925"/>
      <c r="AC113" s="925"/>
      <c r="AD113" s="925"/>
      <c r="AE113" s="926"/>
      <c r="AF113" s="927">
        <v>198302</v>
      </c>
      <c r="AG113" s="925"/>
      <c r="AH113" s="925"/>
      <c r="AI113" s="925"/>
      <c r="AJ113" s="926"/>
      <c r="AK113" s="927">
        <v>223508</v>
      </c>
      <c r="AL113" s="925"/>
      <c r="AM113" s="925"/>
      <c r="AN113" s="925"/>
      <c r="AO113" s="926"/>
      <c r="AP113" s="928">
        <v>5.2</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240117</v>
      </c>
      <c r="BR113" s="913"/>
      <c r="BS113" s="913"/>
      <c r="BT113" s="913"/>
      <c r="BU113" s="913"/>
      <c r="BV113" s="913">
        <v>219360</v>
      </c>
      <c r="BW113" s="913"/>
      <c r="BX113" s="913"/>
      <c r="BY113" s="913"/>
      <c r="BZ113" s="913"/>
      <c r="CA113" s="913">
        <v>198396</v>
      </c>
      <c r="CB113" s="913"/>
      <c r="CC113" s="913"/>
      <c r="CD113" s="913"/>
      <c r="CE113" s="913"/>
      <c r="CF113" s="907">
        <v>4.5999999999999996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23794</v>
      </c>
      <c r="AB114" s="946"/>
      <c r="AC114" s="946"/>
      <c r="AD114" s="946"/>
      <c r="AE114" s="947"/>
      <c r="AF114" s="948">
        <v>23106</v>
      </c>
      <c r="AG114" s="946"/>
      <c r="AH114" s="946"/>
      <c r="AI114" s="946"/>
      <c r="AJ114" s="947"/>
      <c r="AK114" s="948">
        <v>23106</v>
      </c>
      <c r="AL114" s="946"/>
      <c r="AM114" s="946"/>
      <c r="AN114" s="946"/>
      <c r="AO114" s="947"/>
      <c r="AP114" s="949">
        <v>0.5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974456</v>
      </c>
      <c r="BR114" s="913"/>
      <c r="BS114" s="913"/>
      <c r="BT114" s="913"/>
      <c r="BU114" s="913"/>
      <c r="BV114" s="913">
        <v>1042074</v>
      </c>
      <c r="BW114" s="913"/>
      <c r="BX114" s="913"/>
      <c r="BY114" s="913"/>
      <c r="BZ114" s="913"/>
      <c r="CA114" s="913">
        <v>1005352</v>
      </c>
      <c r="CB114" s="913"/>
      <c r="CC114" s="913"/>
      <c r="CD114" s="913"/>
      <c r="CE114" s="913"/>
      <c r="CF114" s="907">
        <v>23.4</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9097</v>
      </c>
      <c r="AB115" s="925"/>
      <c r="AC115" s="925"/>
      <c r="AD115" s="925"/>
      <c r="AE115" s="926"/>
      <c r="AF115" s="927">
        <v>12859</v>
      </c>
      <c r="AG115" s="925"/>
      <c r="AH115" s="925"/>
      <c r="AI115" s="925"/>
      <c r="AJ115" s="926"/>
      <c r="AK115" s="927">
        <v>5258</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1495</v>
      </c>
      <c r="AB116" s="946"/>
      <c r="AC116" s="946"/>
      <c r="AD116" s="946"/>
      <c r="AE116" s="947"/>
      <c r="AF116" s="948">
        <v>612</v>
      </c>
      <c r="AG116" s="946"/>
      <c r="AH116" s="946"/>
      <c r="AI116" s="946"/>
      <c r="AJ116" s="947"/>
      <c r="AK116" s="948">
        <v>1133</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1772199</v>
      </c>
      <c r="AB117" s="966"/>
      <c r="AC117" s="966"/>
      <c r="AD117" s="966"/>
      <c r="AE117" s="967"/>
      <c r="AF117" s="968">
        <v>1724803</v>
      </c>
      <c r="AG117" s="966"/>
      <c r="AH117" s="966"/>
      <c r="AI117" s="966"/>
      <c r="AJ117" s="967"/>
      <c r="AK117" s="968">
        <v>1806552</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9"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18400263</v>
      </c>
      <c r="BR119" s="987"/>
      <c r="BS119" s="987"/>
      <c r="BT119" s="987"/>
      <c r="BU119" s="987"/>
      <c r="BV119" s="987">
        <v>18484380</v>
      </c>
      <c r="BW119" s="987"/>
      <c r="BX119" s="987"/>
      <c r="BY119" s="987"/>
      <c r="BZ119" s="987"/>
      <c r="CA119" s="987">
        <v>18159644</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4429</v>
      </c>
      <c r="DH119" s="973"/>
      <c r="DI119" s="973"/>
      <c r="DJ119" s="973"/>
      <c r="DK119" s="974"/>
      <c r="DL119" s="972">
        <v>492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50"/>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4330231</v>
      </c>
      <c r="BR120" s="918"/>
      <c r="BS120" s="918"/>
      <c r="BT120" s="918"/>
      <c r="BU120" s="918"/>
      <c r="BV120" s="918">
        <v>4354897</v>
      </c>
      <c r="BW120" s="918"/>
      <c r="BX120" s="918"/>
      <c r="BY120" s="918"/>
      <c r="BZ120" s="918"/>
      <c r="CA120" s="918">
        <v>4161252</v>
      </c>
      <c r="CB120" s="918"/>
      <c r="CC120" s="918"/>
      <c r="CD120" s="918"/>
      <c r="CE120" s="918"/>
      <c r="CF120" s="931">
        <v>97</v>
      </c>
      <c r="CG120" s="932"/>
      <c r="CH120" s="932"/>
      <c r="CI120" s="932"/>
      <c r="CJ120" s="932"/>
      <c r="CK120" s="993" t="s">
        <v>446</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599986</v>
      </c>
      <c r="DR120" s="918"/>
      <c r="DS120" s="918"/>
      <c r="DT120" s="918"/>
      <c r="DU120" s="918"/>
      <c r="DV120" s="919">
        <v>14</v>
      </c>
      <c r="DW120" s="919"/>
      <c r="DX120" s="919"/>
      <c r="DY120" s="919"/>
      <c r="DZ120" s="920"/>
    </row>
    <row r="121" spans="1:130" s="212" customFormat="1" ht="26.25" customHeight="1" x14ac:dyDescent="0.15">
      <c r="A121" s="1050"/>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2377036</v>
      </c>
      <c r="BR121" s="913"/>
      <c r="BS121" s="913"/>
      <c r="BT121" s="913"/>
      <c r="BU121" s="913"/>
      <c r="BV121" s="913">
        <v>2232158</v>
      </c>
      <c r="BW121" s="913"/>
      <c r="BX121" s="913"/>
      <c r="BY121" s="913"/>
      <c r="BZ121" s="913"/>
      <c r="CA121" s="913">
        <v>2211517</v>
      </c>
      <c r="CB121" s="913"/>
      <c r="CC121" s="913"/>
      <c r="CD121" s="913"/>
      <c r="CE121" s="913"/>
      <c r="CF121" s="907">
        <v>51.6</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135588</v>
      </c>
      <c r="DR121" s="913"/>
      <c r="DS121" s="913"/>
      <c r="DT121" s="913"/>
      <c r="DU121" s="913"/>
      <c r="DV121" s="914">
        <v>3.2</v>
      </c>
      <c r="DW121" s="914"/>
      <c r="DX121" s="914"/>
      <c r="DY121" s="914"/>
      <c r="DZ121" s="915"/>
    </row>
    <row r="122" spans="1:130" s="212" customFormat="1" ht="26.25" customHeight="1" x14ac:dyDescent="0.15">
      <c r="A122" s="1050"/>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11863346</v>
      </c>
      <c r="BR122" s="987"/>
      <c r="BS122" s="987"/>
      <c r="BT122" s="987"/>
      <c r="BU122" s="987"/>
      <c r="BV122" s="987">
        <v>11957456</v>
      </c>
      <c r="BW122" s="987"/>
      <c r="BX122" s="987"/>
      <c r="BY122" s="987"/>
      <c r="BZ122" s="987"/>
      <c r="CA122" s="987">
        <v>11698336</v>
      </c>
      <c r="CB122" s="987"/>
      <c r="CC122" s="987"/>
      <c r="CD122" s="987"/>
      <c r="CE122" s="987"/>
      <c r="CF122" s="1004">
        <v>272.7</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29247</v>
      </c>
      <c r="DR122" s="913"/>
      <c r="DS122" s="913"/>
      <c r="DT122" s="913"/>
      <c r="DU122" s="913"/>
      <c r="DV122" s="914">
        <v>0.7</v>
      </c>
      <c r="DW122" s="914"/>
      <c r="DX122" s="914"/>
      <c r="DY122" s="914"/>
      <c r="DZ122" s="915"/>
    </row>
    <row r="123" spans="1:130" s="212" customFormat="1" ht="26.25" customHeight="1" x14ac:dyDescent="0.15">
      <c r="A123" s="1050"/>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22">
        <v>18570613</v>
      </c>
      <c r="BR123" s="1023"/>
      <c r="BS123" s="1023"/>
      <c r="BT123" s="1023"/>
      <c r="BU123" s="1023"/>
      <c r="BV123" s="1023">
        <v>18544511</v>
      </c>
      <c r="BW123" s="1023"/>
      <c r="BX123" s="1023"/>
      <c r="BY123" s="1023"/>
      <c r="BZ123" s="1023"/>
      <c r="CA123" s="1023">
        <v>18071105</v>
      </c>
      <c r="CB123" s="1023"/>
      <c r="CC123" s="1023"/>
      <c r="CD123" s="1023"/>
      <c r="CE123" s="1023"/>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50"/>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451</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122</v>
      </c>
      <c r="BR124" s="1014"/>
      <c r="BS124" s="1014"/>
      <c r="BT124" s="1014"/>
      <c r="BU124" s="1014"/>
      <c r="BV124" s="1014" t="s">
        <v>122</v>
      </c>
      <c r="BW124" s="1014"/>
      <c r="BX124" s="1014"/>
      <c r="BY124" s="1014"/>
      <c r="BZ124" s="1014"/>
      <c r="CA124" s="1014">
        <v>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767602</v>
      </c>
      <c r="DH124" s="973"/>
      <c r="DI124" s="973"/>
      <c r="DJ124" s="973"/>
      <c r="DK124" s="974"/>
      <c r="DL124" s="972">
        <v>745306</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50"/>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50"/>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9097</v>
      </c>
      <c r="AB126" s="946"/>
      <c r="AC126" s="946"/>
      <c r="AD126" s="946"/>
      <c r="AE126" s="947"/>
      <c r="AF126" s="948">
        <v>12859</v>
      </c>
      <c r="AG126" s="946"/>
      <c r="AH126" s="946"/>
      <c r="AI126" s="946"/>
      <c r="AJ126" s="947"/>
      <c r="AK126" s="948">
        <v>5258</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51"/>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24" t="s">
        <v>457</v>
      </c>
      <c r="AY127" s="1025"/>
      <c r="AZ127" s="1025"/>
      <c r="BA127" s="1025"/>
      <c r="BB127" s="1025"/>
      <c r="BC127" s="1025"/>
      <c r="BD127" s="1025"/>
      <c r="BE127" s="1026"/>
      <c r="BF127" s="1027" t="s">
        <v>458</v>
      </c>
      <c r="BG127" s="1025"/>
      <c r="BH127" s="1025"/>
      <c r="BI127" s="1025"/>
      <c r="BJ127" s="1025"/>
      <c r="BK127" s="1025"/>
      <c r="BL127" s="1026"/>
      <c r="BM127" s="1027" t="s">
        <v>459</v>
      </c>
      <c r="BN127" s="1025"/>
      <c r="BO127" s="1025"/>
      <c r="BP127" s="1025"/>
      <c r="BQ127" s="1025"/>
      <c r="BR127" s="1025"/>
      <c r="BS127" s="1026"/>
      <c r="BT127" s="1027" t="s">
        <v>460</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34" t="s">
        <v>462</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463</v>
      </c>
      <c r="X128" s="1036"/>
      <c r="Y128" s="1036"/>
      <c r="Z128" s="1037"/>
      <c r="AA128" s="1038">
        <v>206291</v>
      </c>
      <c r="AB128" s="1039"/>
      <c r="AC128" s="1039"/>
      <c r="AD128" s="1039"/>
      <c r="AE128" s="1040"/>
      <c r="AF128" s="1041">
        <v>256875</v>
      </c>
      <c r="AG128" s="1039"/>
      <c r="AH128" s="1039"/>
      <c r="AI128" s="1039"/>
      <c r="AJ128" s="1040"/>
      <c r="AK128" s="1041">
        <v>234369</v>
      </c>
      <c r="AL128" s="1039"/>
      <c r="AM128" s="1039"/>
      <c r="AN128" s="1039"/>
      <c r="AO128" s="1040"/>
      <c r="AP128" s="1042"/>
      <c r="AQ128" s="1043"/>
      <c r="AR128" s="1043"/>
      <c r="AS128" s="1043"/>
      <c r="AT128" s="1044"/>
      <c r="AU128" s="214"/>
      <c r="AV128" s="214"/>
      <c r="AW128" s="214"/>
      <c r="AX128" s="883" t="s">
        <v>464</v>
      </c>
      <c r="AY128" s="884"/>
      <c r="AZ128" s="884"/>
      <c r="BA128" s="884"/>
      <c r="BB128" s="884"/>
      <c r="BC128" s="884"/>
      <c r="BD128" s="884"/>
      <c r="BE128" s="885"/>
      <c r="BF128" s="1045" t="s">
        <v>122</v>
      </c>
      <c r="BG128" s="1046"/>
      <c r="BH128" s="1046"/>
      <c r="BI128" s="1046"/>
      <c r="BJ128" s="1046"/>
      <c r="BK128" s="1046"/>
      <c r="BL128" s="1047"/>
      <c r="BM128" s="1045">
        <v>14.74</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465</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5307024</v>
      </c>
      <c r="AB129" s="946"/>
      <c r="AC129" s="946"/>
      <c r="AD129" s="946"/>
      <c r="AE129" s="947"/>
      <c r="AF129" s="948">
        <v>5233506</v>
      </c>
      <c r="AG129" s="946"/>
      <c r="AH129" s="946"/>
      <c r="AI129" s="946"/>
      <c r="AJ129" s="947"/>
      <c r="AK129" s="948">
        <v>5429786</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19.739999999999998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1163813</v>
      </c>
      <c r="AB130" s="946"/>
      <c r="AC130" s="946"/>
      <c r="AD130" s="946"/>
      <c r="AE130" s="947"/>
      <c r="AF130" s="948">
        <v>1078542</v>
      </c>
      <c r="AG130" s="946"/>
      <c r="AH130" s="946"/>
      <c r="AI130" s="946"/>
      <c r="AJ130" s="947"/>
      <c r="AK130" s="948">
        <v>1140036</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9.6999999999999993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4143211</v>
      </c>
      <c r="AB131" s="973"/>
      <c r="AC131" s="973"/>
      <c r="AD131" s="973"/>
      <c r="AE131" s="974"/>
      <c r="AF131" s="972">
        <v>4154964</v>
      </c>
      <c r="AG131" s="973"/>
      <c r="AH131" s="973"/>
      <c r="AI131" s="973"/>
      <c r="AJ131" s="974"/>
      <c r="AK131" s="972">
        <v>4289750</v>
      </c>
      <c r="AL131" s="973"/>
      <c r="AM131" s="973"/>
      <c r="AN131" s="973"/>
      <c r="AO131" s="974"/>
      <c r="AP131" s="1097"/>
      <c r="AQ131" s="1098"/>
      <c r="AR131" s="1098"/>
      <c r="AS131" s="1098"/>
      <c r="AT131" s="1099"/>
      <c r="AU131" s="215"/>
      <c r="AV131" s="215"/>
      <c r="AW131" s="215"/>
      <c r="AX131" s="1070" t="s">
        <v>472</v>
      </c>
      <c r="AY131" s="727"/>
      <c r="AZ131" s="727"/>
      <c r="BA131" s="727"/>
      <c r="BB131" s="727"/>
      <c r="BC131" s="727"/>
      <c r="BD131" s="727"/>
      <c r="BE131" s="1029"/>
      <c r="BF131" s="1071">
        <v>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9.7049120000000002</v>
      </c>
      <c r="AB132" s="1084"/>
      <c r="AC132" s="1084"/>
      <c r="AD132" s="1084"/>
      <c r="AE132" s="1085"/>
      <c r="AF132" s="1086">
        <v>9.3715849999999996</v>
      </c>
      <c r="AG132" s="1084"/>
      <c r="AH132" s="1084"/>
      <c r="AI132" s="1084"/>
      <c r="AJ132" s="1085"/>
      <c r="AK132" s="1086">
        <v>10.07394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10</v>
      </c>
      <c r="AB133" s="1067"/>
      <c r="AC133" s="1067"/>
      <c r="AD133" s="1067"/>
      <c r="AE133" s="1068"/>
      <c r="AF133" s="1066">
        <v>9.6</v>
      </c>
      <c r="AG133" s="1067"/>
      <c r="AH133" s="1067"/>
      <c r="AI133" s="1067"/>
      <c r="AJ133" s="1068"/>
      <c r="AK133" s="1066">
        <v>9.6999999999999993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5osLFLd9ev4iCj4upXW/pcJN8nK6vZsxRiRgF9zcjcOLV95ucLlPv84hi9kjBeIAIEMF9uNW8T+9Jc2IqO6oA==" saltValue="GKH7/GuwbOOQUVXDa46I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Lad74GnhEGkDK7hA1DUo6+zD93llYcgyAw3PuUUWaLJF8Ui13L9cByEXCqLhzXMqk4N+2mkGSYEEkzSOGTL2Q==" saltValue="5L9KNxU7BQUaFmnYsfa7a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A104857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8KRGqDCmWAX6fMG7hTQfEEQ+uHmHukSckl9VQf+Pdt9R4l4wFDdkvr1Q+TzJelU4yWJXTenQ27XZupBdUp2eA==" saltValue="dh3liGPrNrX9r9eBdV+n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1367832</v>
      </c>
      <c r="AP9" s="262">
        <v>212363</v>
      </c>
      <c r="AQ9" s="263">
        <v>186275</v>
      </c>
      <c r="AR9" s="264">
        <v>14</v>
      </c>
    </row>
    <row r="10" spans="1:46" ht="13.5" customHeight="1" x14ac:dyDescent="0.15">
      <c r="A10" s="247"/>
      <c r="AK10" s="1103" t="s">
        <v>485</v>
      </c>
      <c r="AL10" s="1104"/>
      <c r="AM10" s="1104"/>
      <c r="AN10" s="1105"/>
      <c r="AO10" s="265">
        <v>300898</v>
      </c>
      <c r="AP10" s="265">
        <v>46716</v>
      </c>
      <c r="AQ10" s="266">
        <v>28060</v>
      </c>
      <c r="AR10" s="267">
        <v>66.5</v>
      </c>
    </row>
    <row r="11" spans="1:46" ht="13.5" customHeight="1" x14ac:dyDescent="0.15">
      <c r="A11" s="247"/>
      <c r="AK11" s="1103" t="s">
        <v>486</v>
      </c>
      <c r="AL11" s="1104"/>
      <c r="AM11" s="1104"/>
      <c r="AN11" s="1105"/>
      <c r="AO11" s="265" t="s">
        <v>487</v>
      </c>
      <c r="AP11" s="265" t="s">
        <v>487</v>
      </c>
      <c r="AQ11" s="266">
        <v>7123</v>
      </c>
      <c r="AR11" s="267" t="s">
        <v>487</v>
      </c>
    </row>
    <row r="12" spans="1:46" ht="13.5" customHeight="1" x14ac:dyDescent="0.15">
      <c r="A12" s="247"/>
      <c r="AK12" s="1103" t="s">
        <v>488</v>
      </c>
      <c r="AL12" s="1104"/>
      <c r="AM12" s="1104"/>
      <c r="AN12" s="1105"/>
      <c r="AO12" s="265" t="s">
        <v>487</v>
      </c>
      <c r="AP12" s="265" t="s">
        <v>487</v>
      </c>
      <c r="AQ12" s="266">
        <v>57</v>
      </c>
      <c r="AR12" s="267" t="s">
        <v>487</v>
      </c>
    </row>
    <row r="13" spans="1:46" ht="13.5" customHeight="1" x14ac:dyDescent="0.15">
      <c r="A13" s="247"/>
      <c r="AK13" s="1103" t="s">
        <v>489</v>
      </c>
      <c r="AL13" s="1104"/>
      <c r="AM13" s="1104"/>
      <c r="AN13" s="1105"/>
      <c r="AO13" s="265">
        <v>11226</v>
      </c>
      <c r="AP13" s="265">
        <v>1743</v>
      </c>
      <c r="AQ13" s="266">
        <v>6435</v>
      </c>
      <c r="AR13" s="267">
        <v>-72.900000000000006</v>
      </c>
    </row>
    <row r="14" spans="1:46" ht="13.5" customHeight="1" x14ac:dyDescent="0.15">
      <c r="A14" s="247"/>
      <c r="AK14" s="1103" t="s">
        <v>490</v>
      </c>
      <c r="AL14" s="1104"/>
      <c r="AM14" s="1104"/>
      <c r="AN14" s="1105"/>
      <c r="AO14" s="265">
        <v>10841</v>
      </c>
      <c r="AP14" s="265">
        <v>1683</v>
      </c>
      <c r="AQ14" s="266">
        <v>3786</v>
      </c>
      <c r="AR14" s="267">
        <v>-55.5</v>
      </c>
    </row>
    <row r="15" spans="1:46" ht="13.5" customHeight="1" x14ac:dyDescent="0.15">
      <c r="A15" s="247"/>
      <c r="AK15" s="1106" t="s">
        <v>491</v>
      </c>
      <c r="AL15" s="1107"/>
      <c r="AM15" s="1107"/>
      <c r="AN15" s="1108"/>
      <c r="AO15" s="265">
        <v>-47858</v>
      </c>
      <c r="AP15" s="265">
        <v>-7430</v>
      </c>
      <c r="AQ15" s="266">
        <v>-9323</v>
      </c>
      <c r="AR15" s="267">
        <v>-20.3</v>
      </c>
    </row>
    <row r="16" spans="1:46" x14ac:dyDescent="0.15">
      <c r="A16" s="247"/>
      <c r="AK16" s="1106" t="s">
        <v>177</v>
      </c>
      <c r="AL16" s="1107"/>
      <c r="AM16" s="1107"/>
      <c r="AN16" s="1108"/>
      <c r="AO16" s="265">
        <v>1642939</v>
      </c>
      <c r="AP16" s="265">
        <v>255075</v>
      </c>
      <c r="AQ16" s="266">
        <v>222412</v>
      </c>
      <c r="AR16" s="267">
        <v>14.7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22.82</v>
      </c>
      <c r="AP21" s="278">
        <v>17.59</v>
      </c>
      <c r="AQ21" s="279">
        <v>5.23</v>
      </c>
      <c r="AS21" s="280"/>
      <c r="AT21" s="276"/>
    </row>
    <row r="22" spans="1:46" s="248" customFormat="1" x14ac:dyDescent="0.15">
      <c r="A22" s="276"/>
      <c r="AK22" s="1109" t="s">
        <v>497</v>
      </c>
      <c r="AL22" s="1110"/>
      <c r="AM22" s="1110"/>
      <c r="AN22" s="1111"/>
      <c r="AO22" s="281">
        <v>96.5</v>
      </c>
      <c r="AP22" s="282">
        <v>95.9</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1553547</v>
      </c>
      <c r="AP32" s="291">
        <v>241197</v>
      </c>
      <c r="AQ32" s="292">
        <v>124581</v>
      </c>
      <c r="AR32" s="293">
        <v>93.6</v>
      </c>
    </row>
    <row r="33" spans="1:46" ht="13.5" customHeight="1" x14ac:dyDescent="0.15">
      <c r="A33" s="247"/>
      <c r="AK33" s="1117" t="s">
        <v>502</v>
      </c>
      <c r="AL33" s="1118"/>
      <c r="AM33" s="1118"/>
      <c r="AN33" s="1119"/>
      <c r="AO33" s="291" t="s">
        <v>487</v>
      </c>
      <c r="AP33" s="291" t="s">
        <v>487</v>
      </c>
      <c r="AQ33" s="292">
        <v>76</v>
      </c>
      <c r="AR33" s="293" t="s">
        <v>487</v>
      </c>
    </row>
    <row r="34" spans="1:46" ht="27" customHeight="1" x14ac:dyDescent="0.15">
      <c r="A34" s="247"/>
      <c r="AK34" s="1117" t="s">
        <v>503</v>
      </c>
      <c r="AL34" s="1118"/>
      <c r="AM34" s="1118"/>
      <c r="AN34" s="1119"/>
      <c r="AO34" s="291" t="s">
        <v>487</v>
      </c>
      <c r="AP34" s="291" t="s">
        <v>487</v>
      </c>
      <c r="AQ34" s="292">
        <v>163</v>
      </c>
      <c r="AR34" s="293" t="s">
        <v>487</v>
      </c>
    </row>
    <row r="35" spans="1:46" ht="27" customHeight="1" x14ac:dyDescent="0.15">
      <c r="A35" s="247"/>
      <c r="AK35" s="1117" t="s">
        <v>504</v>
      </c>
      <c r="AL35" s="1118"/>
      <c r="AM35" s="1118"/>
      <c r="AN35" s="1119"/>
      <c r="AO35" s="291">
        <v>223508</v>
      </c>
      <c r="AP35" s="291">
        <v>34701</v>
      </c>
      <c r="AQ35" s="292">
        <v>24428</v>
      </c>
      <c r="AR35" s="293">
        <v>42.1</v>
      </c>
    </row>
    <row r="36" spans="1:46" ht="27" customHeight="1" x14ac:dyDescent="0.15">
      <c r="A36" s="247"/>
      <c r="AK36" s="1117" t="s">
        <v>505</v>
      </c>
      <c r="AL36" s="1118"/>
      <c r="AM36" s="1118"/>
      <c r="AN36" s="1119"/>
      <c r="AO36" s="291">
        <v>23106</v>
      </c>
      <c r="AP36" s="291">
        <v>3587</v>
      </c>
      <c r="AQ36" s="292">
        <v>4294</v>
      </c>
      <c r="AR36" s="293">
        <v>-16.5</v>
      </c>
    </row>
    <row r="37" spans="1:46" ht="13.5" customHeight="1" x14ac:dyDescent="0.15">
      <c r="A37" s="247"/>
      <c r="AK37" s="1117" t="s">
        <v>506</v>
      </c>
      <c r="AL37" s="1118"/>
      <c r="AM37" s="1118"/>
      <c r="AN37" s="1119"/>
      <c r="AO37" s="291">
        <v>5258</v>
      </c>
      <c r="AP37" s="291">
        <v>816</v>
      </c>
      <c r="AQ37" s="292">
        <v>880</v>
      </c>
      <c r="AR37" s="293">
        <v>-7.3</v>
      </c>
    </row>
    <row r="38" spans="1:46" ht="27" customHeight="1" x14ac:dyDescent="0.15">
      <c r="A38" s="247"/>
      <c r="AK38" s="1120" t="s">
        <v>507</v>
      </c>
      <c r="AL38" s="1121"/>
      <c r="AM38" s="1121"/>
      <c r="AN38" s="1122"/>
      <c r="AO38" s="294">
        <v>1133</v>
      </c>
      <c r="AP38" s="294">
        <v>176</v>
      </c>
      <c r="AQ38" s="295">
        <v>22</v>
      </c>
      <c r="AR38" s="283">
        <v>700</v>
      </c>
      <c r="AS38" s="290"/>
    </row>
    <row r="39" spans="1:46" x14ac:dyDescent="0.15">
      <c r="A39" s="247"/>
      <c r="AK39" s="1120" t="s">
        <v>508</v>
      </c>
      <c r="AL39" s="1121"/>
      <c r="AM39" s="1121"/>
      <c r="AN39" s="1122"/>
      <c r="AO39" s="291">
        <v>-234369</v>
      </c>
      <c r="AP39" s="291">
        <v>-36387</v>
      </c>
      <c r="AQ39" s="292">
        <v>-5293</v>
      </c>
      <c r="AR39" s="293">
        <v>587.5</v>
      </c>
      <c r="AS39" s="290"/>
    </row>
    <row r="40" spans="1:46" ht="27" customHeight="1" x14ac:dyDescent="0.15">
      <c r="A40" s="247"/>
      <c r="AK40" s="1117" t="s">
        <v>509</v>
      </c>
      <c r="AL40" s="1118"/>
      <c r="AM40" s="1118"/>
      <c r="AN40" s="1119"/>
      <c r="AO40" s="291">
        <v>-1140036</v>
      </c>
      <c r="AP40" s="291">
        <v>-176997</v>
      </c>
      <c r="AQ40" s="292">
        <v>-99375</v>
      </c>
      <c r="AR40" s="293">
        <v>78.099999999999994</v>
      </c>
      <c r="AS40" s="290"/>
    </row>
    <row r="41" spans="1:46" x14ac:dyDescent="0.15">
      <c r="A41" s="247"/>
      <c r="AK41" s="1123" t="s">
        <v>287</v>
      </c>
      <c r="AL41" s="1124"/>
      <c r="AM41" s="1124"/>
      <c r="AN41" s="1125"/>
      <c r="AO41" s="291">
        <v>432147</v>
      </c>
      <c r="AP41" s="291">
        <v>67093</v>
      </c>
      <c r="AQ41" s="292">
        <v>49775</v>
      </c>
      <c r="AR41" s="293">
        <v>34.799999999999997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3532543</v>
      </c>
      <c r="AN51" s="313">
        <v>507331</v>
      </c>
      <c r="AO51" s="314">
        <v>93.8</v>
      </c>
      <c r="AP51" s="315">
        <v>200194</v>
      </c>
      <c r="AQ51" s="316">
        <v>5.2</v>
      </c>
      <c r="AR51" s="317">
        <v>88.6</v>
      </c>
    </row>
    <row r="52" spans="1:44" x14ac:dyDescent="0.15">
      <c r="A52" s="247"/>
      <c r="AK52" s="318"/>
      <c r="AL52" s="319" t="s">
        <v>519</v>
      </c>
      <c r="AM52" s="320">
        <v>790101</v>
      </c>
      <c r="AN52" s="321">
        <v>113471</v>
      </c>
      <c r="AO52" s="322">
        <v>52.9</v>
      </c>
      <c r="AP52" s="323">
        <v>106422</v>
      </c>
      <c r="AQ52" s="324">
        <v>20.100000000000001</v>
      </c>
      <c r="AR52" s="325">
        <v>32.799999999999997</v>
      </c>
    </row>
    <row r="53" spans="1:44" x14ac:dyDescent="0.15">
      <c r="A53" s="247"/>
      <c r="AK53" s="303" t="s">
        <v>520</v>
      </c>
      <c r="AL53" s="304"/>
      <c r="AM53" s="312">
        <v>1867550</v>
      </c>
      <c r="AN53" s="313">
        <v>272914</v>
      </c>
      <c r="AO53" s="314">
        <v>-46.2</v>
      </c>
      <c r="AP53" s="315">
        <v>196914</v>
      </c>
      <c r="AQ53" s="316">
        <v>-1.6</v>
      </c>
      <c r="AR53" s="317">
        <v>-44.6</v>
      </c>
    </row>
    <row r="54" spans="1:44" x14ac:dyDescent="0.15">
      <c r="A54" s="247"/>
      <c r="AK54" s="318"/>
      <c r="AL54" s="319" t="s">
        <v>519</v>
      </c>
      <c r="AM54" s="320">
        <v>529549</v>
      </c>
      <c r="AN54" s="321">
        <v>77386</v>
      </c>
      <c r="AO54" s="322">
        <v>-31.8</v>
      </c>
      <c r="AP54" s="323">
        <v>98966</v>
      </c>
      <c r="AQ54" s="324">
        <v>-7</v>
      </c>
      <c r="AR54" s="325">
        <v>-24.8</v>
      </c>
    </row>
    <row r="55" spans="1:44" x14ac:dyDescent="0.15">
      <c r="A55" s="247"/>
      <c r="AK55" s="303" t="s">
        <v>521</v>
      </c>
      <c r="AL55" s="304"/>
      <c r="AM55" s="312">
        <v>4090980</v>
      </c>
      <c r="AN55" s="313">
        <v>604191</v>
      </c>
      <c r="AO55" s="314">
        <v>121.4</v>
      </c>
      <c r="AP55" s="315">
        <v>204757</v>
      </c>
      <c r="AQ55" s="316">
        <v>4</v>
      </c>
      <c r="AR55" s="317">
        <v>117.4</v>
      </c>
    </row>
    <row r="56" spans="1:44" x14ac:dyDescent="0.15">
      <c r="A56" s="247"/>
      <c r="AK56" s="318"/>
      <c r="AL56" s="319" t="s">
        <v>519</v>
      </c>
      <c r="AM56" s="320">
        <v>873365</v>
      </c>
      <c r="AN56" s="321">
        <v>128986</v>
      </c>
      <c r="AO56" s="322">
        <v>66.7</v>
      </c>
      <c r="AP56" s="323">
        <v>106071</v>
      </c>
      <c r="AQ56" s="324">
        <v>7.2</v>
      </c>
      <c r="AR56" s="325">
        <v>59.5</v>
      </c>
    </row>
    <row r="57" spans="1:44" x14ac:dyDescent="0.15">
      <c r="A57" s="247"/>
      <c r="AK57" s="303" t="s">
        <v>522</v>
      </c>
      <c r="AL57" s="304"/>
      <c r="AM57" s="312">
        <v>1920317</v>
      </c>
      <c r="AN57" s="313">
        <v>289815</v>
      </c>
      <c r="AO57" s="314">
        <v>-52</v>
      </c>
      <c r="AP57" s="315">
        <v>194971</v>
      </c>
      <c r="AQ57" s="316">
        <v>-4.8</v>
      </c>
      <c r="AR57" s="317">
        <v>-47.2</v>
      </c>
    </row>
    <row r="58" spans="1:44" x14ac:dyDescent="0.15">
      <c r="A58" s="247"/>
      <c r="AK58" s="318"/>
      <c r="AL58" s="319" t="s">
        <v>519</v>
      </c>
      <c r="AM58" s="320">
        <v>1321842</v>
      </c>
      <c r="AN58" s="321">
        <v>199493</v>
      </c>
      <c r="AO58" s="322">
        <v>54.7</v>
      </c>
      <c r="AP58" s="323">
        <v>105966</v>
      </c>
      <c r="AQ58" s="324">
        <v>-0.1</v>
      </c>
      <c r="AR58" s="325">
        <v>54.8</v>
      </c>
    </row>
    <row r="59" spans="1:44" x14ac:dyDescent="0.15">
      <c r="A59" s="247"/>
      <c r="AK59" s="303" t="s">
        <v>523</v>
      </c>
      <c r="AL59" s="304"/>
      <c r="AM59" s="312">
        <v>1626761</v>
      </c>
      <c r="AN59" s="313">
        <v>252563</v>
      </c>
      <c r="AO59" s="314">
        <v>-12.9</v>
      </c>
      <c r="AP59" s="315">
        <v>224172</v>
      </c>
      <c r="AQ59" s="316">
        <v>15</v>
      </c>
      <c r="AR59" s="317">
        <v>-27.9</v>
      </c>
    </row>
    <row r="60" spans="1:44" x14ac:dyDescent="0.15">
      <c r="A60" s="247"/>
      <c r="AK60" s="318"/>
      <c r="AL60" s="319" t="s">
        <v>519</v>
      </c>
      <c r="AM60" s="320">
        <v>978883</v>
      </c>
      <c r="AN60" s="321">
        <v>151977</v>
      </c>
      <c r="AO60" s="322">
        <v>-23.8</v>
      </c>
      <c r="AP60" s="323">
        <v>117611</v>
      </c>
      <c r="AQ60" s="324">
        <v>11</v>
      </c>
      <c r="AR60" s="325">
        <v>-34.799999999999997</v>
      </c>
    </row>
    <row r="61" spans="1:44" x14ac:dyDescent="0.15">
      <c r="A61" s="247"/>
      <c r="AK61" s="303" t="s">
        <v>524</v>
      </c>
      <c r="AL61" s="326"/>
      <c r="AM61" s="312">
        <v>2607630</v>
      </c>
      <c r="AN61" s="313">
        <v>385363</v>
      </c>
      <c r="AO61" s="314">
        <v>20.8</v>
      </c>
      <c r="AP61" s="315">
        <v>204202</v>
      </c>
      <c r="AQ61" s="327">
        <v>3.6</v>
      </c>
      <c r="AR61" s="317">
        <v>17.2</v>
      </c>
    </row>
    <row r="62" spans="1:44" x14ac:dyDescent="0.15">
      <c r="A62" s="247"/>
      <c r="AK62" s="318"/>
      <c r="AL62" s="319" t="s">
        <v>519</v>
      </c>
      <c r="AM62" s="320">
        <v>898748</v>
      </c>
      <c r="AN62" s="321">
        <v>134263</v>
      </c>
      <c r="AO62" s="322">
        <v>23.7</v>
      </c>
      <c r="AP62" s="323">
        <v>107007</v>
      </c>
      <c r="AQ62" s="324">
        <v>6.2</v>
      </c>
      <c r="AR62" s="325">
        <v>17.5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3kcawJL91k3qh7MkEpGB5I7MD3QHqekuLKHNvL7hSqKq3mgX0cJ+rOZal3OJmvZ+dVllIHpDhHIhK4EgLzFhw==" saltValue="AGoB9o8u+C8BrYtWEI5g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7MmIJ31tAoSr/yaMlEHgDSsYRaTnvM3YjrfGG6YXHan6J/1j53O2ZewAtIqZfu/RjCn6II+ssbTKEPKzZOc/hQ==" saltValue="ue2QzZhSi/u6/1gRNzIX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jkuhnNMKPK5C0Byn3ZvMb3GxQUu6OyzHeNLCGZmOjKwZV9KTexi7GSJNv551QL0q4PyVSwh9rEuahmzQ6VEM7Q==" saltValue="3GwRQuhi0hsV2jrDw0qS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25.95</v>
      </c>
      <c r="G47" s="12">
        <v>24.29</v>
      </c>
      <c r="H47" s="12">
        <v>24.8</v>
      </c>
      <c r="I47" s="12">
        <v>25.15</v>
      </c>
      <c r="J47" s="13">
        <v>22.63</v>
      </c>
    </row>
    <row r="48" spans="2:10" ht="57.75" customHeight="1" x14ac:dyDescent="0.15">
      <c r="B48" s="14"/>
      <c r="C48" s="1128" t="s">
        <v>4</v>
      </c>
      <c r="D48" s="1128"/>
      <c r="E48" s="1129"/>
      <c r="F48" s="15">
        <v>3.65</v>
      </c>
      <c r="G48" s="16">
        <v>3.61</v>
      </c>
      <c r="H48" s="16">
        <v>4.1399999999999997</v>
      </c>
      <c r="I48" s="16">
        <v>4.16</v>
      </c>
      <c r="J48" s="17">
        <v>3.18</v>
      </c>
    </row>
    <row r="49" spans="2:10" ht="57.75" customHeight="1" thickBot="1" x14ac:dyDescent="0.2">
      <c r="B49" s="18"/>
      <c r="C49" s="1130" t="s">
        <v>5</v>
      </c>
      <c r="D49" s="1130"/>
      <c r="E49" s="1131"/>
      <c r="F49" s="19">
        <v>0.24</v>
      </c>
      <c r="G49" s="20">
        <v>0.19</v>
      </c>
      <c r="H49" s="20">
        <v>0.47</v>
      </c>
      <c r="I49" s="20" t="s">
        <v>531</v>
      </c>
      <c r="J49" s="21" t="s">
        <v>532</v>
      </c>
    </row>
    <row r="50" spans="2:10" x14ac:dyDescent="0.15"/>
  </sheetData>
  <sheetProtection algorithmName="SHA-512" hashValue="0Xf+ftQwTD7sRx0PW4Fz6b7fAerf1CLfpomLHY5TEdtGt8oSSQgHTnpwHtVUre8faSWC/jpEk2QNt5m3T6Mtvw==" saltValue="XDVshttuUoyAbWvBQdFq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2026-03-12T08:24:31Z</cp:lastPrinted>
  <dcterms:created xsi:type="dcterms:W3CDTF">2026-02-23T04:14:16Z</dcterms:created>
  <dcterms:modified xsi:type="dcterms:W3CDTF">2026-03-12T08:27:29Z</dcterms:modified>
  <cp:category/>
</cp:coreProperties>
</file>