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427"/>
  <workbookPr/>
  <mc:AlternateContent xmlns:mc="http://schemas.openxmlformats.org/markup-compatibility/2006">
    <mc:Choice Requires="x15">
      <x15ac:absPath xmlns:x15ac="http://schemas.microsoft.com/office/spreadsheetml/2010/11/ac" url="\\192.168.4.7\0105_総務課財政g\070 R6 財政関係各種調査\R70307_令和５年度財政状況資料集の作成及び提出について\02_回答\"/>
    </mc:Choice>
  </mc:AlternateContent>
  <xr:revisionPtr revIDLastSave="0" documentId="13_ncr:1_{03A33157-4172-4D5C-B126-1DBD18B44C1E}" xr6:coauthVersionLast="47" xr6:coauthVersionMax="47" xr10:uidLastSave="{00000000-0000-0000-0000-000000000000}"/>
  <bookViews>
    <workbookView xWindow="-19320" yWindow="-120" windowWidth="19440" windowHeight="1500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B102" i="12" l="1"/>
  <c r="CW102" i="12"/>
  <c r="CR102" i="12"/>
  <c r="AU88" i="12"/>
  <c r="AP88" i="12"/>
  <c r="AF88" i="12"/>
  <c r="AU63" i="12"/>
  <c r="AP63" i="12"/>
  <c r="AA69" i="12"/>
  <c r="AF69" i="12" s="1"/>
  <c r="AF68" i="12"/>
  <c r="AA68" i="12"/>
  <c r="AA31" i="12" l="1"/>
  <c r="AA30" i="12"/>
  <c r="AA29" i="12"/>
  <c r="AA32" i="12"/>
  <c r="AA33" i="12"/>
  <c r="AA28" i="12"/>
  <c r="AA34" i="12" l="1"/>
  <c r="AP23" i="12"/>
  <c r="AA23" i="12"/>
  <c r="V23" i="12"/>
  <c r="Q23" i="12"/>
  <c r="BG36" i="10" l="1"/>
  <c r="BG35" i="10"/>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C37" i="10"/>
  <c r="CO36" i="10"/>
  <c r="BW36" i="10"/>
  <c r="AM36" i="10"/>
  <c r="C36" i="10"/>
  <c r="BW35" i="10"/>
  <c r="AM35" i="10"/>
  <c r="C35" i="10"/>
  <c r="CO34" i="10"/>
  <c r="CO35" i="10" s="1"/>
  <c r="BW34" i="10"/>
  <c r="AM34" i="10"/>
  <c r="U34" i="10"/>
  <c r="U35" i="10" s="1"/>
  <c r="U36" i="10" s="1"/>
  <c r="U37" i="10" s="1"/>
  <c r="C34" i="10"/>
  <c r="BE34" i="10" l="1"/>
  <c r="BE35" i="10" s="1"/>
  <c r="BE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<sst xmlns="http://schemas.openxmlformats.org/spreadsheetml/2006/main" count="1060" uniqueCount="557">
  <si>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</si>
  <si>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</si>
  <si>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</si>
  <si>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</si>
  <si>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</si>
  <si>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</si>
  <si>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</si>
  <si>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</si>
  <si>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</si>
  <si>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</si>
  <si>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</si>
  <si>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</si>
  <si>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</si>
  <si>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</si>
  <si>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</si>
  <si>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</si>
  <si>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</si>
  <si>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</si>
  <si>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</si>
  <si>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</si>
  <si>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</si>
  <si>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</si>
  <si>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</si>
  <si>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</si>
  <si>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</si>
  <si>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</si>
  <si>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</si>
  <si>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</si>
  <si>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</si>
  <si>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</si>
  <si>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</si>
  <si>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</si>
  <si>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</si>
  <si>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</si>
  <si>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</si>
  <si>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</si>
  <si>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</si>
  <si>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</si>
  <si>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</si>
  <si>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</si>
  <si>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</si>
  <si>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</si>
  <si>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</si>
  <si>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</si>
  <si>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</si>
  <si>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</si>
  <si>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</si>
  <si>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</si>
  <si>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</si>
  <si>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</si>
  <si>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</si>
  <si>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</si>
  <si>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</si>
  <si>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</si>
  <si>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</si>
  <si>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</si>
  <si>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</si>
  <si>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</si>
  <si>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</si>
  <si>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</si>
  <si>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</si>
  <si>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</si>
  <si>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</si>
  <si>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</si>
  <si>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</si>
  <si>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</si>
  <si>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</si>
  <si>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</si>
  <si>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</si>
  <si>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</si>
  <si>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</si>
  <si>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</si>
  <si>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</si>
  <si>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</si>
  <si>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</si>
  <si>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</si>
  <si>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</si>
  <si>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</si>
  <si>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</si>
  <si>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</si>
  <si>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</si>
  <si>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Ⅱ－０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</si>
  <si>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</si>
  <si>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</si>
  <si>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</si>
  <si>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</si>
  <si>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</si>
  <si>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</si>
  <si>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</si>
  <si>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</si>
  <si>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</si>
  <si>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</si>
  <si>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</si>
  <si>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</si>
  <si>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大空町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</si>
  <si>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</si>
  <si>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</si>
  <si>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</si>
  <si>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</si>
  <si>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</si>
  <si>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</si>
  <si>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</si>
  <si>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</si>
  <si>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</si>
  <si>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</si>
  <si>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</si>
  <si>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</si>
  <si>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</si>
  <si>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</si>
  <si>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</si>
  <si>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</si>
  <si>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</si>
  <si>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</si>
  <si>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</si>
  <si>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</si>
  <si>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</si>
  <si>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</si>
  <si>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</si>
  <si>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</si>
  <si>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</si>
  <si>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</si>
  <si>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</si>
  <si>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</si>
  <si>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</si>
  <si>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</si>
  <si>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</si>
  <si>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</si>
  <si>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</si>
  <si>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</si>
  <si>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</si>
  <si>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</si>
  <si>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</si>
  <si>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</si>
  <si>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</si>
  <si>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</si>
  <si>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</si>
  <si>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</si>
  <si>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</si>
  <si>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</si>
  <si>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</si>
  <si>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</si>
  <si>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-2.1</t>
    <phoneticPr fontId="5"/>
  </si>
  <si>
    <t>基準財政需要額</t>
    <phoneticPr fontId="26"/>
  </si>
  <si>
    <t>うち日本人(％)</t>
    <phoneticPr fontId="5"/>
  </si>
  <si>
    <t>-2.3</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</si>
  <si>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</si>
  <si>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</si>
  <si>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</si>
  <si>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</si>
  <si>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</si>
  <si>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</si>
  <si>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</si>
  <si>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</si>
  <si>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</si>
  <si>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</si>
  <si>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</si>
  <si>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</si>
  <si>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</si>
  <si>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</si>
  <si>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</si>
  <si>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</si>
  <si>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</si>
  <si>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</si>
  <si>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</si>
  <si>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</si>
  <si>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</si>
  <si>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</si>
  <si>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</si>
  <si>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</si>
  <si>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</si>
  <si>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</si>
  <si>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</si>
  <si>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</si>
  <si>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</si>
  <si>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</si>
  <si>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</si>
  <si>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</si>
  <si>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</si>
  <si>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</si>
  <si>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</si>
  <si>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</si>
  <si>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</si>
  <si>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</si>
  <si>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</si>
  <si>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</si>
  <si>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</si>
  <si>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</si>
  <si>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</si>
  <si>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</si>
  <si>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</si>
  <si>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</si>
  <si>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</si>
  <si>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</si>
  <si>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</si>
  <si>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</si>
  <si>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</si>
  <si>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</si>
  <si>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</si>
  <si>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</si>
  <si>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</si>
  <si>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</si>
  <si>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</si>
  <si>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</si>
  <si>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北海道大空町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</si>
  <si>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</si>
  <si>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</si>
  <si>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</si>
  <si>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</si>
  <si>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</si>
  <si>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</si>
  <si>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</si>
  <si>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</si>
  <si>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</si>
  <si>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</si>
  <si>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</si>
  <si>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</si>
  <si>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</si>
  <si>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</si>
  <si>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</si>
  <si>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</si>
  <si>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</si>
  <si>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</si>
  <si>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</si>
  <si>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</si>
  <si>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</si>
  <si>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</si>
  <si>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</si>
  <si>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</si>
  <si>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</si>
  <si>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</si>
  <si>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</si>
  <si>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</si>
  <si>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</si>
  <si>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</si>
  <si>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</si>
  <si>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</si>
  <si>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</si>
  <si>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</si>
  <si>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</si>
  <si>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</si>
  <si>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</si>
  <si>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</si>
  <si>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</si>
  <si>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</si>
  <si>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</si>
  <si>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</si>
  <si>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</si>
  <si>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</si>
  <si>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</si>
  <si>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</si>
  <si>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</si>
  <si>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</si>
  <si>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</si>
  <si>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</si>
  <si>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</si>
  <si>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</si>
  <si>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</si>
  <si>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</si>
  <si>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</si>
  <si>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</si>
  <si>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</si>
  <si>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</si>
  <si>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</si>
  <si>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</si>
  <si>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</si>
  <si>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</si>
  <si>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</si>
  <si>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</si>
  <si>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</si>
  <si>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</si>
  <si>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</si>
  <si>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</si>
  <si>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</si>
  <si>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</si>
  <si>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</si>
  <si>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</si>
  <si>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</si>
  <si>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</si>
  <si>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</si>
  <si>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</si>
  <si>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</si>
  <si>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</si>
  <si>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</si>
  <si>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</si>
  <si>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</si>
  <si>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</si>
  <si>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</si>
  <si>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</si>
  <si>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</si>
  <si>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</si>
  <si>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</si>
  <si>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</si>
  <si>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</si>
  <si>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</si>
  <si>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</si>
  <si>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</si>
  <si>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</si>
  <si>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</si>
  <si>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</si>
  <si>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</si>
  <si>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</si>
  <si>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</si>
  <si>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</si>
  <si>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</si>
  <si>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</si>
  <si>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</si>
  <si>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</si>
  <si>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</si>
  <si>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</si>
  <si>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</si>
  <si>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</si>
  <si>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</si>
  <si>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</si>
  <si>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</si>
  <si>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</si>
  <si>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</si>
  <si>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</si>
  <si>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</si>
  <si>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</si>
  <si>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</si>
  <si>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</si>
  <si>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</si>
  <si>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</si>
  <si>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</si>
  <si>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</si>
  <si>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</si>
  <si>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</si>
  <si>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</si>
  <si>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</si>
  <si>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</si>
  <si>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</si>
  <si>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</si>
  <si>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</si>
  <si>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</si>
  <si>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</si>
  <si>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</si>
  <si>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</si>
  <si>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</si>
  <si>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</si>
  <si>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</si>
  <si>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</si>
  <si>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</si>
  <si>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</si>
  <si>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</si>
  <si>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</si>
  <si>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</si>
  <si>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</si>
  <si>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</si>
  <si>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</si>
  <si>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</si>
  <si>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</si>
  <si>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</si>
  <si>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</si>
  <si>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</si>
  <si>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北海道大空町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</si>
  <si>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</si>
  <si>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</si>
  <si>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</si>
  <si>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</si>
  <si>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</si>
  <si>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</si>
  <si>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</si>
  <si>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</si>
  <si>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</si>
  <si>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</si>
  <si>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</si>
  <si>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</si>
  <si>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</si>
  <si>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</si>
  <si>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</si>
  <si>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</si>
  <si>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</si>
  <si>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</si>
  <si>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</si>
  <si>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</si>
  <si>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</si>
  <si>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</si>
  <si>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</si>
  <si>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</si>
  <si>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</si>
  <si>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</si>
  <si>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</si>
  <si>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</si>
  <si>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</si>
  <si>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</si>
  <si>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</si>
  <si>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</si>
  <si>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</si>
  <si>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</si>
  <si>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介護保険事業勘定特別会計</t>
    <phoneticPr fontId="5"/>
  </si>
  <si>
    <t>後期高齢者医療特別会計</t>
    <phoneticPr fontId="5"/>
  </si>
  <si>
    <t>介護サービス事業勘定特別会計</t>
    <phoneticPr fontId="5"/>
  </si>
  <si>
    <t>簡易水道事業特別会計</t>
    <phoneticPr fontId="5"/>
  </si>
  <si>
    <t>法非適用企業</t>
    <phoneticPr fontId="5"/>
  </si>
  <si>
    <t>下水道事業特別会計</t>
    <phoneticPr fontId="5"/>
  </si>
  <si>
    <t>個別排水処理事業特別会計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</si>
  <si>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</si>
  <si>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</si>
  <si>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</si>
  <si>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</si>
  <si>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</si>
  <si>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</si>
  <si>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</si>
  <si>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</si>
  <si>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</si>
  <si>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</si>
  <si>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</si>
  <si>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</si>
  <si>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</si>
  <si>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</si>
  <si>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</si>
  <si>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</si>
  <si>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</si>
  <si>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</si>
  <si>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</si>
  <si>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</si>
  <si>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</si>
  <si>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</si>
  <si>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</si>
  <si>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</si>
  <si>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</si>
  <si>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</si>
  <si>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</si>
  <si>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</si>
  <si>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</si>
  <si>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</si>
  <si>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</si>
  <si>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</si>
  <si>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</si>
  <si>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</si>
  <si>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</si>
  <si>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</si>
  <si>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</si>
  <si>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</si>
  <si>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</si>
  <si>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</si>
  <si>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</si>
  <si>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</si>
  <si>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</si>
  <si>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</si>
  <si>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</si>
  <si>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</si>
  <si>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</si>
  <si>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</si>
  <si>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</si>
  <si>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</si>
  <si>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</si>
  <si>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</si>
  <si>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</si>
  <si>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</si>
  <si>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</si>
  <si>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</si>
  <si>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</si>
  <si>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</si>
  <si>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</si>
  <si>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</si>
  <si>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</si>
  <si>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</si>
  <si>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</si>
  <si>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</si>
  <si>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</si>
  <si>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</si>
  <si>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</si>
  <si>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</si>
  <si>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</si>
  <si>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</si>
  <si>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</si>
  <si>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</si>
  <si>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</si>
  <si>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</si>
  <si>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</si>
  <si>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</si>
  <si>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</si>
  <si>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</si>
  <si>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</si>
  <si>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</si>
  <si>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</si>
  <si>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</si>
  <si>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</si>
  <si>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</si>
  <si>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</si>
  <si>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</si>
  <si>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</si>
  <si>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</si>
  <si>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</si>
  <si>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</si>
  <si>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</si>
  <si>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</si>
  <si>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</si>
  <si>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</si>
  <si>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</si>
  <si>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</si>
  <si>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</si>
  <si>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</si>
  <si>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</si>
  <si>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</si>
  <si>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</si>
  <si>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</si>
  <si>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</si>
  <si>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</si>
  <si>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</si>
  <si>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</si>
  <si>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</si>
  <si>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</si>
  <si>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</si>
  <si>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</si>
  <si>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</si>
  <si>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</si>
  <si>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</si>
  <si>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</si>
  <si>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</si>
  <si>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</si>
  <si>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</si>
  <si>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</si>
  <si>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</si>
  <si>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</si>
  <si>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</si>
  <si>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</si>
  <si>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</si>
  <si>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</si>
  <si>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</si>
  <si>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</si>
  <si>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</si>
  <si>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</si>
  <si>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</si>
  <si>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</si>
  <si>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</si>
  <si>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</si>
  <si>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</si>
  <si>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</si>
  <si>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</si>
  <si>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0.03</t>
  </si>
  <si>
    <t>一般会計</t>
  </si>
  <si>
    <t>簡易水道事業特別会計</t>
  </si>
  <si>
    <t>下水道事業特別会計</t>
  </si>
  <si>
    <t>国民健康保険事業特別会計</t>
  </si>
  <si>
    <t>介護保険事業勘定特別会計</t>
  </si>
  <si>
    <t>個別排水処理事業特別会計</t>
  </si>
  <si>
    <t>介護サービス事業勘定特別会計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</si>
  <si>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</si>
  <si>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</si>
  <si>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</si>
  <si>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</si>
  <si>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</si>
  <si>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</si>
  <si>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</si>
  <si>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</si>
  <si>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</si>
  <si>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めまんべつ産業開発公社</t>
    <rPh sb="5" eb="7">
      <t>サンギョウ</t>
    </rPh>
    <rPh sb="7" eb="9">
      <t>カイハツ</t>
    </rPh>
    <rPh sb="9" eb="11">
      <t>コウシャ</t>
    </rPh>
    <phoneticPr fontId="2"/>
  </si>
  <si>
    <t>東藻琴芝桜公園管理公社</t>
    <rPh sb="0" eb="3">
      <t>ヒガシモコト</t>
    </rPh>
    <rPh sb="3" eb="5">
      <t>シバザクラ</t>
    </rPh>
    <rPh sb="5" eb="7">
      <t>コウエン</t>
    </rPh>
    <rPh sb="7" eb="9">
      <t>カンリ</t>
    </rPh>
    <rPh sb="9" eb="11">
      <t>コウシャ</t>
    </rPh>
    <phoneticPr fontId="2"/>
  </si>
  <si>
    <t>網走地区消防組合</t>
    <rPh sb="0" eb="2">
      <t>アバシリ</t>
    </rPh>
    <rPh sb="2" eb="4">
      <t>チク</t>
    </rPh>
    <rPh sb="4" eb="6">
      <t>ショウボウ</t>
    </rPh>
    <rPh sb="6" eb="8">
      <t>クミアイ</t>
    </rPh>
    <phoneticPr fontId="2"/>
  </si>
  <si>
    <t>網走地方教育研修センター組合</t>
    <rPh sb="0" eb="2">
      <t>アバシリ</t>
    </rPh>
    <rPh sb="2" eb="4">
      <t>チホウ</t>
    </rPh>
    <rPh sb="4" eb="6">
      <t>キョウイク</t>
    </rPh>
    <rPh sb="6" eb="8">
      <t>ケンシュウ</t>
    </rPh>
    <rPh sb="12" eb="14">
      <t>クミアイ</t>
    </rPh>
    <phoneticPr fontId="2"/>
  </si>
  <si>
    <t>子ども未来づくり教育基金</t>
  </si>
  <si>
    <t>学校教育施設建設基金</t>
  </si>
  <si>
    <t>公共施設等整備基金</t>
    <rPh sb="0" eb="2">
      <t>コウキョウ</t>
    </rPh>
    <rPh sb="2" eb="4">
      <t>シセツ</t>
    </rPh>
    <rPh sb="4" eb="5">
      <t>トウ</t>
    </rPh>
    <rPh sb="5" eb="7">
      <t>セイビ</t>
    </rPh>
    <rPh sb="7" eb="9">
      <t>キキン</t>
    </rPh>
    <phoneticPr fontId="2"/>
  </si>
  <si>
    <t>地域振興基金</t>
    <rPh sb="0" eb="2">
      <t>チイキ</t>
    </rPh>
    <rPh sb="2" eb="4">
      <t>シンコウ</t>
    </rPh>
    <rPh sb="4" eb="6">
      <t>キキン</t>
    </rPh>
    <phoneticPr fontId="5"/>
  </si>
  <si>
    <t>地域福祉・医療基金</t>
    <rPh sb="0" eb="2">
      <t>チイキ</t>
    </rPh>
    <rPh sb="2" eb="4">
      <t>フクシ</t>
    </rPh>
    <rPh sb="5" eb="7">
      <t>イリョウ</t>
    </rPh>
    <rPh sb="7" eb="9">
      <t>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</si>
</sst>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66" xfId="8"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0" fontId="21" fillId="0" borderId="7" xfId="8" applyFont="1" applyBorder="1" applyAlignment="1">
      <alignment horizontal="left" vertical="center"/>
    </xf>
    <xf numFmtId="49" fontId="21" fillId="0" borderId="0" xfId="8" applyNumberFormat="1" applyFont="1" applyAlignment="1">
      <alignment horizontal="center" vertical="center"/>
    </xf>
    <xf numFmtId="0" fontId="21" fillId="0" borderId="74" xfId="8" applyFont="1" applyBorder="1" applyAlignment="1">
      <alignment horizontal="center"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5" fillId="0" borderId="71" xfId="9"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5" fillId="6" borderId="75" xfId="12" applyFont="1" applyFill="1" applyBorder="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31"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8" fillId="0" borderId="31" xfId="8" applyFont="1" applyBorder="1">
      <alignment vertical="center"/>
    </xf>
    <xf numFmtId="0" fontId="28" fillId="0" borderId="42" xfId="8" applyFont="1" applyBorder="1">
      <alignmen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70" xfId="8" applyFont="1" applyBorder="1" applyAlignment="1">
      <alignment horizontal="center"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24"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81" fontId="21" fillId="0" borderId="37"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87" fontId="35" fillId="0" borderId="117" xfId="12" applyNumberFormat="1" applyFont="1" applyBorder="1" applyAlignment="1" applyProtection="1">
      <alignment horizontal="right" vertical="center" shrinkToFit="1"/>
      <protection locked="0"/>
    </xf>
    <xf numFmtId="187" fontId="35" fillId="0" borderId="113" xfId="12" applyNumberFormat="1" applyFont="1" applyBorder="1" applyAlignment="1" applyProtection="1">
      <alignment horizontal="right" vertical="center" shrinkToFit="1"/>
      <protection locked="0"/>
    </xf>
    <xf numFmtId="187" fontId="35" fillId="0" borderId="120"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03" xfId="12" applyNumberFormat="1" applyFont="1" applyBorder="1" applyAlignment="1" applyProtection="1">
      <alignment horizontal="right" vertical="center" shrinkToFit="1"/>
      <protection locked="0"/>
    </xf>
    <xf numFmtId="187" fontId="35" fillId="0" borderId="99" xfId="12" applyNumberFormat="1" applyFont="1" applyBorder="1" applyAlignment="1" applyProtection="1">
      <alignment horizontal="right" vertical="center" shrinkToFit="1"/>
      <protection locked="0"/>
    </xf>
    <xf numFmtId="187" fontId="35" fillId="0" borderId="10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0" borderId="11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190274</c:v>
                </c:pt>
                <c:pt idx="1">
                  <c:v>200194</c:v>
                </c:pt>
                <c:pt idx="2">
                  <c:v>196914</c:v>
                </c:pt>
                <c:pt idx="3">
                  <c:v>204757</c:v>
                </c:pt>
                <c:pt idx="4">
                  <c:v>194971</c:v>
                </c:pt>
              </c:numCache>
            </c:numRef>
          </c:val>
          <c:smooth val="0"/>
          <c:extLst>
            <c:ext xmlns:c16="http://schemas.microsoft.com/office/drawing/2014/chart" uri="{C3380CC4-5D6E-409C-BE32-E72D297353CC}">
              <c16:uniqueId val="{00000000-BD1F-4A7C-BE2D-5A1947A738A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261800</c:v>
                </c:pt>
                <c:pt idx="1">
                  <c:v>507331</c:v>
                </c:pt>
                <c:pt idx="2">
                  <c:v>272914</c:v>
                </c:pt>
                <c:pt idx="3">
                  <c:v>604191</c:v>
                </c:pt>
                <c:pt idx="4">
                  <c:v>289815</c:v>
                </c:pt>
              </c:numCache>
            </c:numRef>
          </c:val>
          <c:smooth val="0"/>
          <c:extLst>
            <c:ext xmlns:c16="http://schemas.microsoft.com/office/drawing/2014/chart" uri="{C3380CC4-5D6E-409C-BE32-E72D297353CC}">
              <c16:uniqueId val="{00000001-BD1F-4A7C-BE2D-5A1947A738A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3.62</c:v>
                </c:pt>
                <c:pt idx="1">
                  <c:v>3.65</c:v>
                </c:pt>
                <c:pt idx="2">
                  <c:v>3.61</c:v>
                </c:pt>
                <c:pt idx="3">
                  <c:v>4.1399999999999997</c:v>
                </c:pt>
                <c:pt idx="4">
                  <c:v>4.16</c:v>
                </c:pt>
              </c:numCache>
            </c:numRef>
          </c:val>
          <c:extLst>
            <c:ext xmlns:c16="http://schemas.microsoft.com/office/drawing/2014/chart" uri="{C3380CC4-5D6E-409C-BE32-E72D297353CC}">
              <c16:uniqueId val="{00000000-B25C-4504-B476-7CE5583693B0}"/>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27.38</c:v>
                </c:pt>
                <c:pt idx="1">
                  <c:v>25.95</c:v>
                </c:pt>
                <c:pt idx="2">
                  <c:v>24.29</c:v>
                </c:pt>
                <c:pt idx="3">
                  <c:v>24.8</c:v>
                </c:pt>
                <c:pt idx="4">
                  <c:v>25.15</c:v>
                </c:pt>
              </c:numCache>
            </c:numRef>
          </c:val>
          <c:extLst>
            <c:ext xmlns:c16="http://schemas.microsoft.com/office/drawing/2014/chart" uri="{C3380CC4-5D6E-409C-BE32-E72D297353CC}">
              <c16:uniqueId val="{00000001-B25C-4504-B476-7CE5583693B0}"/>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1.0900000000000001</c:v>
                </c:pt>
                <c:pt idx="1">
                  <c:v>0.24</c:v>
                </c:pt>
                <c:pt idx="2">
                  <c:v>0.19</c:v>
                </c:pt>
                <c:pt idx="3">
                  <c:v>0.47</c:v>
                </c:pt>
                <c:pt idx="4">
                  <c:v>-0.03</c:v>
                </c:pt>
              </c:numCache>
            </c:numRef>
          </c:val>
          <c:smooth val="0"/>
          <c:extLst>
            <c:ext xmlns:c16="http://schemas.microsoft.com/office/drawing/2014/chart" uri="{C3380CC4-5D6E-409C-BE32-E72D297353CC}">
              <c16:uniqueId val="{00000002-B25C-4504-B476-7CE5583693B0}"/>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4C5-4DDB-B7DD-604232998929}"/>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4C5-4DDB-B7DD-604232998929}"/>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4C5-4DDB-B7DD-604232998929}"/>
            </c:ext>
          </c:extLst>
        </c:ser>
        <c:ser>
          <c:idx val="3"/>
          <c:order val="3"/>
          <c:tx>
            <c:strRef>
              <c:f>データシート!$A$30</c:f>
              <c:strCache>
                <c:ptCount val="1"/>
                <c:pt idx="0">
                  <c:v>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c:v>
                </c:pt>
                <c:pt idx="8">
                  <c:v>#N/A</c:v>
                </c:pt>
                <c:pt idx="9">
                  <c:v>0</c:v>
                </c:pt>
              </c:numCache>
            </c:numRef>
          </c:val>
          <c:extLst>
            <c:ext xmlns:c16="http://schemas.microsoft.com/office/drawing/2014/chart" uri="{C3380CC4-5D6E-409C-BE32-E72D297353CC}">
              <c16:uniqueId val="{00000003-14C5-4DDB-B7DD-604232998929}"/>
            </c:ext>
          </c:extLst>
        </c:ser>
        <c:ser>
          <c:idx val="4"/>
          <c:order val="4"/>
          <c:tx>
            <c:strRef>
              <c:f>データシート!$A$31</c:f>
              <c:strCache>
                <c:ptCount val="1"/>
                <c:pt idx="0">
                  <c:v>個別排水処理事業特別会計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0.02</c:v>
                </c:pt>
                <c:pt idx="2">
                  <c:v>#N/A</c:v>
                </c:pt>
                <c:pt idx="3">
                  <c:v>0.01</c:v>
                </c:pt>
                <c:pt idx="4">
                  <c:v>#N/A</c:v>
                </c:pt>
                <c:pt idx="5">
                  <c:v>0.01</c:v>
                </c:pt>
                <c:pt idx="6">
                  <c:v>#N/A</c:v>
                </c:pt>
                <c:pt idx="7">
                  <c:v>0.03</c:v>
                </c:pt>
                <c:pt idx="8">
                  <c:v>#N/A</c:v>
                </c:pt>
                <c:pt idx="9">
                  <c:v>0.01</c:v>
                </c:pt>
              </c:numCache>
            </c:numRef>
          </c:val>
          <c:extLst>
            <c:ext xmlns:c16="http://schemas.microsoft.com/office/drawing/2014/chart" uri="{C3380CC4-5D6E-409C-BE32-E72D297353CC}">
              <c16:uniqueId val="{00000004-14C5-4DDB-B7DD-604232998929}"/>
            </c:ext>
          </c:extLst>
        </c:ser>
        <c:ser>
          <c:idx val="5"/>
          <c:order val="5"/>
          <c:tx>
            <c:strRef>
              <c:f>データシート!$A$32</c:f>
              <c:strCache>
                <c:ptCount val="1"/>
                <c:pt idx="0">
                  <c:v>介護保険事業勘定特別会計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0.62</c:v>
                </c:pt>
                <c:pt idx="2">
                  <c:v>#N/A</c:v>
                </c:pt>
                <c:pt idx="3">
                  <c:v>1.1000000000000001</c:v>
                </c:pt>
                <c:pt idx="4">
                  <c:v>#N/A</c:v>
                </c:pt>
                <c:pt idx="5">
                  <c:v>0.59</c:v>
                </c:pt>
                <c:pt idx="6">
                  <c:v>#N/A</c:v>
                </c:pt>
                <c:pt idx="7">
                  <c:v>0.83</c:v>
                </c:pt>
                <c:pt idx="8">
                  <c:v>#N/A</c:v>
                </c:pt>
                <c:pt idx="9">
                  <c:v>0.01</c:v>
                </c:pt>
              </c:numCache>
            </c:numRef>
          </c:val>
          <c:extLst>
            <c:ext xmlns:c16="http://schemas.microsoft.com/office/drawing/2014/chart" uri="{C3380CC4-5D6E-409C-BE32-E72D297353CC}">
              <c16:uniqueId val="{00000005-14C5-4DDB-B7DD-604232998929}"/>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0.31</c:v>
                </c:pt>
                <c:pt idx="2">
                  <c:v>#N/A</c:v>
                </c:pt>
                <c:pt idx="3">
                  <c:v>0.19</c:v>
                </c:pt>
                <c:pt idx="4">
                  <c:v>#N/A</c:v>
                </c:pt>
                <c:pt idx="5">
                  <c:v>0.03</c:v>
                </c:pt>
                <c:pt idx="6">
                  <c:v>#N/A</c:v>
                </c:pt>
                <c:pt idx="7">
                  <c:v>0.32</c:v>
                </c:pt>
                <c:pt idx="8">
                  <c:v>#N/A</c:v>
                </c:pt>
                <c:pt idx="9">
                  <c:v>0.14000000000000001</c:v>
                </c:pt>
              </c:numCache>
            </c:numRef>
          </c:val>
          <c:extLst>
            <c:ext xmlns:c16="http://schemas.microsoft.com/office/drawing/2014/chart" uri="{C3380CC4-5D6E-409C-BE32-E72D297353CC}">
              <c16:uniqueId val="{00000006-14C5-4DDB-B7DD-604232998929}"/>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0.03</c:v>
                </c:pt>
                <c:pt idx="2">
                  <c:v>#N/A</c:v>
                </c:pt>
                <c:pt idx="3">
                  <c:v>0.25</c:v>
                </c:pt>
                <c:pt idx="4">
                  <c:v>#N/A</c:v>
                </c:pt>
                <c:pt idx="5">
                  <c:v>0.15</c:v>
                </c:pt>
                <c:pt idx="6">
                  <c:v>#N/A</c:v>
                </c:pt>
                <c:pt idx="7">
                  <c:v>0.13</c:v>
                </c:pt>
                <c:pt idx="8">
                  <c:v>#N/A</c:v>
                </c:pt>
                <c:pt idx="9">
                  <c:v>0.42</c:v>
                </c:pt>
              </c:numCache>
            </c:numRef>
          </c:val>
          <c:extLst>
            <c:ext xmlns:c16="http://schemas.microsoft.com/office/drawing/2014/chart" uri="{C3380CC4-5D6E-409C-BE32-E72D297353CC}">
              <c16:uniqueId val="{00000007-14C5-4DDB-B7DD-604232998929}"/>
            </c:ext>
          </c:extLst>
        </c:ser>
        <c:ser>
          <c:idx val="8"/>
          <c:order val="8"/>
          <c:tx>
            <c:strRef>
              <c:f>データシート!$A$35</c:f>
              <c:strCache>
                <c:ptCount val="1"/>
                <c:pt idx="0">
                  <c:v>簡易水道事業特別会計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0.08</c:v>
                </c:pt>
                <c:pt idx="2">
                  <c:v>#N/A</c:v>
                </c:pt>
                <c:pt idx="3">
                  <c:v>0.16</c:v>
                </c:pt>
                <c:pt idx="4">
                  <c:v>#N/A</c:v>
                </c:pt>
                <c:pt idx="5">
                  <c:v>0.05</c:v>
                </c:pt>
                <c:pt idx="6">
                  <c:v>#N/A</c:v>
                </c:pt>
                <c:pt idx="7">
                  <c:v>0.12</c:v>
                </c:pt>
                <c:pt idx="8">
                  <c:v>#N/A</c:v>
                </c:pt>
                <c:pt idx="9">
                  <c:v>0.56999999999999995</c:v>
                </c:pt>
              </c:numCache>
            </c:numRef>
          </c:val>
          <c:extLst>
            <c:ext xmlns:c16="http://schemas.microsoft.com/office/drawing/2014/chart" uri="{C3380CC4-5D6E-409C-BE32-E72D297353CC}">
              <c16:uniqueId val="{00000008-14C5-4DDB-B7DD-604232998929}"/>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3.62</c:v>
                </c:pt>
                <c:pt idx="2">
                  <c:v>#N/A</c:v>
                </c:pt>
                <c:pt idx="3">
                  <c:v>3.65</c:v>
                </c:pt>
                <c:pt idx="4">
                  <c:v>#N/A</c:v>
                </c:pt>
                <c:pt idx="5">
                  <c:v>3.6</c:v>
                </c:pt>
                <c:pt idx="6">
                  <c:v>#N/A</c:v>
                </c:pt>
                <c:pt idx="7">
                  <c:v>4.1399999999999997</c:v>
                </c:pt>
                <c:pt idx="8">
                  <c:v>#N/A</c:v>
                </c:pt>
                <c:pt idx="9">
                  <c:v>4.16</c:v>
                </c:pt>
              </c:numCache>
            </c:numRef>
          </c:val>
          <c:extLst>
            <c:ext xmlns:c16="http://schemas.microsoft.com/office/drawing/2014/chart" uri="{C3380CC4-5D6E-409C-BE32-E72D297353CC}">
              <c16:uniqueId val="{00000009-14C5-4DDB-B7DD-604232998929}"/>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1134</c:v>
                </c:pt>
                <c:pt idx="5">
                  <c:v>1359</c:v>
                </c:pt>
                <c:pt idx="8">
                  <c:v>1377</c:v>
                </c:pt>
                <c:pt idx="11">
                  <c:v>1370</c:v>
                </c:pt>
                <c:pt idx="14">
                  <c:v>1335</c:v>
                </c:pt>
              </c:numCache>
            </c:numRef>
          </c:val>
          <c:extLst>
            <c:ext xmlns:c16="http://schemas.microsoft.com/office/drawing/2014/chart" uri="{C3380CC4-5D6E-409C-BE32-E72D297353CC}">
              <c16:uniqueId val="{00000000-AC77-4C08-BC76-9B9643FEF6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1</c:v>
                </c:pt>
                <c:pt idx="3">
                  <c:v>0</c:v>
                </c:pt>
                <c:pt idx="6">
                  <c:v>1</c:v>
                </c:pt>
                <c:pt idx="9">
                  <c:v>1</c:v>
                </c:pt>
                <c:pt idx="12">
                  <c:v>1</c:v>
                </c:pt>
              </c:numCache>
            </c:numRef>
          </c:val>
          <c:extLst>
            <c:ext xmlns:c16="http://schemas.microsoft.com/office/drawing/2014/chart" uri="{C3380CC4-5D6E-409C-BE32-E72D297353CC}">
              <c16:uniqueId val="{00000001-AC77-4C08-BC76-9B9643FEF6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18</c:v>
                </c:pt>
                <c:pt idx="3">
                  <c:v>16</c:v>
                </c:pt>
                <c:pt idx="6">
                  <c:v>16</c:v>
                </c:pt>
                <c:pt idx="9">
                  <c:v>9</c:v>
                </c:pt>
                <c:pt idx="12">
                  <c:v>13</c:v>
                </c:pt>
              </c:numCache>
            </c:numRef>
          </c:val>
          <c:extLst>
            <c:ext xmlns:c16="http://schemas.microsoft.com/office/drawing/2014/chart" uri="{C3380CC4-5D6E-409C-BE32-E72D297353CC}">
              <c16:uniqueId val="{00000002-AC77-4C08-BC76-9B9643FEF6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24</c:v>
                </c:pt>
                <c:pt idx="3">
                  <c:v>24</c:v>
                </c:pt>
                <c:pt idx="6">
                  <c:v>24</c:v>
                </c:pt>
                <c:pt idx="9">
                  <c:v>24</c:v>
                </c:pt>
                <c:pt idx="12">
                  <c:v>23</c:v>
                </c:pt>
              </c:numCache>
            </c:numRef>
          </c:val>
          <c:extLst>
            <c:ext xmlns:c16="http://schemas.microsoft.com/office/drawing/2014/chart" uri="{C3380CC4-5D6E-409C-BE32-E72D297353CC}">
              <c16:uniqueId val="{00000003-AC77-4C08-BC76-9B9643FEF6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174</c:v>
                </c:pt>
                <c:pt idx="3">
                  <c:v>205</c:v>
                </c:pt>
                <c:pt idx="6">
                  <c:v>170</c:v>
                </c:pt>
                <c:pt idx="9">
                  <c:v>181</c:v>
                </c:pt>
                <c:pt idx="12">
                  <c:v>198</c:v>
                </c:pt>
              </c:numCache>
            </c:numRef>
          </c:val>
          <c:extLst>
            <c:ext xmlns:c16="http://schemas.microsoft.com/office/drawing/2014/chart" uri="{C3380CC4-5D6E-409C-BE32-E72D297353CC}">
              <c16:uniqueId val="{00000004-AC77-4C08-BC76-9B9643FEF6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C77-4C08-BC76-9B9643FEF6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C77-4C08-BC76-9B9643FEF6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1279</c:v>
                </c:pt>
                <c:pt idx="3">
                  <c:v>1530</c:v>
                </c:pt>
                <c:pt idx="6">
                  <c:v>1587</c:v>
                </c:pt>
                <c:pt idx="9">
                  <c:v>1557</c:v>
                </c:pt>
                <c:pt idx="12">
                  <c:v>1490</c:v>
                </c:pt>
              </c:numCache>
            </c:numRef>
          </c:val>
          <c:extLst>
            <c:ext xmlns:c16="http://schemas.microsoft.com/office/drawing/2014/chart" uri="{C3380CC4-5D6E-409C-BE32-E72D297353CC}">
              <c16:uniqueId val="{00000007-AC77-4C08-BC76-9B9643FEF6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362</c:v>
                </c:pt>
                <c:pt idx="2">
                  <c:v>#N/A</c:v>
                </c:pt>
                <c:pt idx="3">
                  <c:v>#N/A</c:v>
                </c:pt>
                <c:pt idx="4">
                  <c:v>416</c:v>
                </c:pt>
                <c:pt idx="5">
                  <c:v>#N/A</c:v>
                </c:pt>
                <c:pt idx="6">
                  <c:v>#N/A</c:v>
                </c:pt>
                <c:pt idx="7">
                  <c:v>421</c:v>
                </c:pt>
                <c:pt idx="8">
                  <c:v>#N/A</c:v>
                </c:pt>
                <c:pt idx="9">
                  <c:v>#N/A</c:v>
                </c:pt>
                <c:pt idx="10">
                  <c:v>402</c:v>
                </c:pt>
                <c:pt idx="11">
                  <c:v>#N/A</c:v>
                </c:pt>
                <c:pt idx="12">
                  <c:v>#N/A</c:v>
                </c:pt>
                <c:pt idx="13">
                  <c:v>390</c:v>
                </c:pt>
                <c:pt idx="14">
                  <c:v>#N/A</c:v>
                </c:pt>
              </c:numCache>
            </c:numRef>
          </c:val>
          <c:smooth val="0"/>
          <c:extLst>
            <c:ext xmlns:c16="http://schemas.microsoft.com/office/drawing/2014/chart" uri="{C3380CC4-5D6E-409C-BE32-E72D297353CC}">
              <c16:uniqueId val="{00000008-AC77-4C08-BC76-9B9643FEF6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11172</c:v>
                </c:pt>
                <c:pt idx="5">
                  <c:v>11744</c:v>
                </c:pt>
                <c:pt idx="8">
                  <c:v>11901</c:v>
                </c:pt>
                <c:pt idx="11">
                  <c:v>11863</c:v>
                </c:pt>
                <c:pt idx="14">
                  <c:v>11957</c:v>
                </c:pt>
              </c:numCache>
            </c:numRef>
          </c:val>
          <c:extLst>
            <c:ext xmlns:c16="http://schemas.microsoft.com/office/drawing/2014/chart" uri="{C3380CC4-5D6E-409C-BE32-E72D297353CC}">
              <c16:uniqueId val="{00000000-8651-4233-9873-B401F65FAB7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2354</c:v>
                </c:pt>
                <c:pt idx="5">
                  <c:v>2161</c:v>
                </c:pt>
                <c:pt idx="8">
                  <c:v>2009</c:v>
                </c:pt>
                <c:pt idx="11">
                  <c:v>2377</c:v>
                </c:pt>
                <c:pt idx="14">
                  <c:v>2232</c:v>
                </c:pt>
              </c:numCache>
            </c:numRef>
          </c:val>
          <c:extLst>
            <c:ext xmlns:c16="http://schemas.microsoft.com/office/drawing/2014/chart" uri="{C3380CC4-5D6E-409C-BE32-E72D297353CC}">
              <c16:uniqueId val="{00000001-8651-4233-9873-B401F65FAB7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4127</c:v>
                </c:pt>
                <c:pt idx="5">
                  <c:v>4136</c:v>
                </c:pt>
                <c:pt idx="8">
                  <c:v>4187</c:v>
                </c:pt>
                <c:pt idx="11">
                  <c:v>4330</c:v>
                </c:pt>
                <c:pt idx="14">
                  <c:v>4355</c:v>
                </c:pt>
              </c:numCache>
            </c:numRef>
          </c:val>
          <c:extLst>
            <c:ext xmlns:c16="http://schemas.microsoft.com/office/drawing/2014/chart" uri="{C3380CC4-5D6E-409C-BE32-E72D297353CC}">
              <c16:uniqueId val="{00000002-8651-4233-9873-B401F65FAB7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651-4233-9873-B401F65FAB7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651-4233-9873-B401F65FAB7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651-4233-9873-B401F65FAB7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1033</c:v>
                </c:pt>
                <c:pt idx="3">
                  <c:v>1057</c:v>
                </c:pt>
                <c:pt idx="6">
                  <c:v>1041</c:v>
                </c:pt>
                <c:pt idx="9">
                  <c:v>974</c:v>
                </c:pt>
                <c:pt idx="12">
                  <c:v>1042</c:v>
                </c:pt>
              </c:numCache>
            </c:numRef>
          </c:val>
          <c:extLst>
            <c:ext xmlns:c16="http://schemas.microsoft.com/office/drawing/2014/chart" uri="{C3380CC4-5D6E-409C-BE32-E72D297353CC}">
              <c16:uniqueId val="{00000006-8651-4233-9873-B401F65FAB7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303</c:v>
                </c:pt>
                <c:pt idx="3">
                  <c:v>282</c:v>
                </c:pt>
                <c:pt idx="6">
                  <c:v>261</c:v>
                </c:pt>
                <c:pt idx="9">
                  <c:v>240</c:v>
                </c:pt>
                <c:pt idx="12">
                  <c:v>219</c:v>
                </c:pt>
              </c:numCache>
            </c:numRef>
          </c:val>
          <c:extLst>
            <c:ext xmlns:c16="http://schemas.microsoft.com/office/drawing/2014/chart" uri="{C3380CC4-5D6E-409C-BE32-E72D297353CC}">
              <c16:uniqueId val="{00000007-8651-4233-9873-B401F65FAB7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871</c:v>
                </c:pt>
                <c:pt idx="3">
                  <c:v>819</c:v>
                </c:pt>
                <c:pt idx="6">
                  <c:v>753</c:v>
                </c:pt>
                <c:pt idx="9">
                  <c:v>768</c:v>
                </c:pt>
                <c:pt idx="12">
                  <c:v>745</c:v>
                </c:pt>
              </c:numCache>
            </c:numRef>
          </c:val>
          <c:extLst>
            <c:ext xmlns:c16="http://schemas.microsoft.com/office/drawing/2014/chart" uri="{C3380CC4-5D6E-409C-BE32-E72D297353CC}">
              <c16:uniqueId val="{00000008-8651-4233-9873-B401F65FAB7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40</c:v>
                </c:pt>
                <c:pt idx="3">
                  <c:v>26</c:v>
                </c:pt>
                <c:pt idx="6">
                  <c:v>11</c:v>
                </c:pt>
                <c:pt idx="9">
                  <c:v>4</c:v>
                </c:pt>
                <c:pt idx="12">
                  <c:v>0</c:v>
                </c:pt>
              </c:numCache>
            </c:numRef>
          </c:val>
          <c:extLst>
            <c:ext xmlns:c16="http://schemas.microsoft.com/office/drawing/2014/chart" uri="{C3380CC4-5D6E-409C-BE32-E72D297353CC}">
              <c16:uniqueId val="{00000009-8651-4233-9873-B401F65FAB7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15158</c:v>
                </c:pt>
                <c:pt idx="3">
                  <c:v>15713</c:v>
                </c:pt>
                <c:pt idx="6">
                  <c:v>15467</c:v>
                </c:pt>
                <c:pt idx="9">
                  <c:v>16414</c:v>
                </c:pt>
                <c:pt idx="12">
                  <c:v>16477</c:v>
                </c:pt>
              </c:numCache>
            </c:numRef>
          </c:val>
          <c:extLst>
            <c:ext xmlns:c16="http://schemas.microsoft.com/office/drawing/2014/chart" uri="{C3380CC4-5D6E-409C-BE32-E72D297353CC}">
              <c16:uniqueId val="{0000000A-8651-4233-9873-B401F65FAB7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8651-4233-9873-B401F65FAB7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1316</c:v>
                </c:pt>
                <c:pt idx="1">
                  <c:v>1316</c:v>
                </c:pt>
                <c:pt idx="2">
                  <c:v>1316</c:v>
                </c:pt>
              </c:numCache>
            </c:numRef>
          </c:val>
          <c:extLst>
            <c:ext xmlns:c16="http://schemas.microsoft.com/office/drawing/2014/chart" uri="{C3380CC4-5D6E-409C-BE32-E72D297353CC}">
              <c16:uniqueId val="{00000000-0FF9-4AD4-9AF2-D61B4A3FBD5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357</c:v>
                </c:pt>
                <c:pt idx="1">
                  <c:v>357</c:v>
                </c:pt>
                <c:pt idx="2">
                  <c:v>357</c:v>
                </c:pt>
              </c:numCache>
            </c:numRef>
          </c:val>
          <c:extLst>
            <c:ext xmlns:c16="http://schemas.microsoft.com/office/drawing/2014/chart" uri="{C3380CC4-5D6E-409C-BE32-E72D297353CC}">
              <c16:uniqueId val="{00000001-0FF9-4AD4-9AF2-D61B4A3FBD5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3524</c:v>
                </c:pt>
                <c:pt idx="1">
                  <c:v>3668</c:v>
                </c:pt>
                <c:pt idx="2">
                  <c:v>3690</c:v>
                </c:pt>
              </c:numCache>
            </c:numRef>
          </c:val>
          <c:extLst>
            <c:ext xmlns:c16="http://schemas.microsoft.com/office/drawing/2014/chart" uri="{C3380CC4-5D6E-409C-BE32-E72D297353CC}">
              <c16:uniqueId val="{00000002-0FF9-4AD4-9AF2-D61B4A3FBD59}"/>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6,626
6,581
343.66
9,791,726
9,568,831
217,933
5,233,506
16,477,148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aseline="0">
              <a:solidFill>
                <a:schemeClr val="dk1"/>
              </a:solidFill>
              <a:effectLst/>
              <a:latin typeface="+mn-lt"/>
              <a:ea typeface="+mn-ea"/>
              <a:cs typeface="+mn-cs"/>
            </a:rPr>
            <a:t>　町内に空港が所在するため、航空業に係る固定資産税や航空燃料譲与税の収入があるものの、歳入に占める町税の割合は１割程度であり、人口が減少していく中、今後も地方交付税の依存度が高まる傾向にあ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71261</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43338</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587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71261</xdr:rowOff>
    </xdr:from>
    <xdr:to>
      <xdr:col>24</xdr:col>
      <xdr:colOff>12700</xdr:colOff>
      <xdr:row>44</xdr:row>
      <xdr:rowOff>71261</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15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81845</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5419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68439</xdr:rowOff>
    </xdr:from>
    <xdr:to>
      <xdr:col>15</xdr:col>
      <xdr:colOff>82550</xdr:colOff>
      <xdr:row>43</xdr:row>
      <xdr:rowOff>81845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078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68439</xdr:rowOff>
    </xdr:from>
    <xdr:to>
      <xdr:col>11</xdr:col>
      <xdr:colOff>31750</xdr:colOff>
      <xdr:row>43</xdr:row>
      <xdr:rowOff>68439</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407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162278</xdr:rowOff>
    </xdr:from>
    <xdr:to>
      <xdr:col>11</xdr:col>
      <xdr:colOff>82550</xdr:colOff>
      <xdr:row>43</xdr:row>
      <xdr:rowOff>92428</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102605</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162278</xdr:rowOff>
    </xdr:from>
    <xdr:to>
      <xdr:col>7</xdr:col>
      <xdr:colOff>31750</xdr:colOff>
      <xdr:row>43</xdr:row>
      <xdr:rowOff>92428</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102605</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3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31045</xdr:rowOff>
    </xdr:from>
    <xdr:to>
      <xdr:col>15</xdr:col>
      <xdr:colOff>133350</xdr:colOff>
      <xdr:row>43</xdr:row>
      <xdr:rowOff>132645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117422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17639</xdr:rowOff>
    </xdr:from>
    <xdr:to>
      <xdr:col>11</xdr:col>
      <xdr:colOff>82550</xdr:colOff>
      <xdr:row>43</xdr:row>
      <xdr:rowOff>119239</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17639</xdr:rowOff>
    </xdr:from>
    <xdr:to>
      <xdr:col>7</xdr:col>
      <xdr:colOff>31750</xdr:colOff>
      <xdr:row>43</xdr:row>
      <xdr:rowOff>119239</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38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104016</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前年度より</a:t>
          </a:r>
          <a:r>
            <a:rPr kumimoji="1" lang="ja-JP" altLang="en-US" sz="1100">
              <a:solidFill>
                <a:schemeClr val="dk1"/>
              </a:solidFill>
              <a:effectLst/>
              <a:latin typeface="+mn-lt"/>
              <a:ea typeface="+mn-ea"/>
              <a:cs typeface="+mn-cs"/>
            </a:rPr>
            <a:t>２．１</a:t>
          </a:r>
          <a:r>
            <a:rPr kumimoji="1" lang="ja-JP" altLang="ja-JP" sz="1100">
              <a:solidFill>
                <a:schemeClr val="dk1"/>
              </a:solidFill>
              <a:effectLst/>
              <a:latin typeface="+mn-lt"/>
              <a:ea typeface="+mn-ea"/>
              <a:cs typeface="+mn-cs"/>
            </a:rPr>
            <a:t>％増加し、</a:t>
          </a:r>
          <a:r>
            <a:rPr kumimoji="1" lang="ja-JP" altLang="en-US" sz="1100">
              <a:solidFill>
                <a:schemeClr val="dk1"/>
              </a:solidFill>
              <a:effectLst/>
              <a:latin typeface="+mn-lt"/>
              <a:ea typeface="+mn-ea"/>
              <a:cs typeface="+mn-cs"/>
            </a:rPr>
            <a:t>９０％を超え、高い比率となっている</a:t>
          </a:r>
          <a:r>
            <a:rPr kumimoji="1" lang="ja-JP" altLang="ja-JP" sz="1100">
              <a:solidFill>
                <a:schemeClr val="dk1"/>
              </a:solidFill>
              <a:effectLst/>
              <a:latin typeface="+mn-lt"/>
              <a:ea typeface="+mn-ea"/>
              <a:cs typeface="+mn-cs"/>
            </a:rPr>
            <a:t>。</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前年度より公債費は減少したものの、</a:t>
          </a:r>
          <a:r>
            <a:rPr kumimoji="1" lang="ja-JP" altLang="en-US" sz="1100">
              <a:solidFill>
                <a:schemeClr val="dk1"/>
              </a:solidFill>
              <a:effectLst/>
              <a:latin typeface="+mn-lt"/>
              <a:ea typeface="+mn-ea"/>
              <a:cs typeface="+mn-cs"/>
            </a:rPr>
            <a:t>人件費、</a:t>
          </a:r>
          <a:r>
            <a:rPr kumimoji="1" lang="ja-JP" altLang="ja-JP" sz="1100">
              <a:solidFill>
                <a:schemeClr val="dk1"/>
              </a:solidFill>
              <a:effectLst/>
              <a:latin typeface="+mn-lt"/>
              <a:ea typeface="+mn-ea"/>
              <a:cs typeface="+mn-cs"/>
            </a:rPr>
            <a:t>物件費は増加した。歳出に占める公債費、人件費、物件費の比率が高く、依然として財政の硬直化が進んだ状態となっている。</a:t>
          </a:r>
          <a:br>
            <a:rPr kumimoji="1" lang="en-US" altLang="ja-JP" sz="1100">
              <a:solidFill>
                <a:schemeClr val="dk1"/>
              </a:solidFill>
              <a:effectLst/>
              <a:latin typeface="+mn-lt"/>
              <a:ea typeface="+mn-ea"/>
              <a:cs typeface="+mn-cs"/>
            </a:rPr>
          </a:br>
          <a:r>
            <a:rPr kumimoji="1" lang="ja-JP" altLang="ja-JP" sz="1100">
              <a:solidFill>
                <a:schemeClr val="dk1"/>
              </a:solidFill>
              <a:effectLst/>
              <a:latin typeface="+mn-lt"/>
              <a:ea typeface="+mn-ea"/>
              <a:cs typeface="+mn-cs"/>
            </a:rPr>
            <a:t>　引き続き新たな町債発行の抑制や、経常経費の抑制に努める。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20828</xdr:rowOff>
    </xdr:from>
    <xdr:to>
      <xdr:col>23</xdr:col>
      <xdr:colOff>133350</xdr:colOff>
      <xdr:row>66</xdr:row>
      <xdr:rowOff>92202</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9964928"/>
          <a:ext cx="0" cy="14429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64279</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379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92202</xdr:rowOff>
    </xdr:from>
    <xdr:to>
      <xdr:col>24</xdr:col>
      <xdr:colOff>12700</xdr:colOff>
      <xdr:row>66</xdr:row>
      <xdr:rowOff>92202</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07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107205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708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20828</xdr:rowOff>
    </xdr:from>
    <xdr:to>
      <xdr:col>24</xdr:col>
      <xdr:colOff>12700</xdr:colOff>
      <xdr:row>58</xdr:row>
      <xdr:rowOff>20828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9964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143256</xdr:rowOff>
    </xdr:from>
    <xdr:to>
      <xdr:col>23</xdr:col>
      <xdr:colOff>133350</xdr:colOff>
      <xdr:row>64</xdr:row>
      <xdr:rowOff>102108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44606"/>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55897</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68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39370</xdr:rowOff>
    </xdr:from>
    <xdr:to>
      <xdr:col>23</xdr:col>
      <xdr:colOff>184150</xdr:colOff>
      <xdr:row>63</xdr:row>
      <xdr:rowOff>140970</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80518</xdr:rowOff>
    </xdr:from>
    <xdr:to>
      <xdr:col>19</xdr:col>
      <xdr:colOff>133350</xdr:colOff>
      <xdr:row>63</xdr:row>
      <xdr:rowOff>143256</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0881868"/>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24892</xdr:rowOff>
    </xdr:from>
    <xdr:to>
      <xdr:col>19</xdr:col>
      <xdr:colOff>184150</xdr:colOff>
      <xdr:row>63</xdr:row>
      <xdr:rowOff>126492</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136669</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5951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80518</xdr:rowOff>
    </xdr:from>
    <xdr:to>
      <xdr:col>15</xdr:col>
      <xdr:colOff>82550</xdr:colOff>
      <xdr:row>64</xdr:row>
      <xdr:rowOff>34544</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0881868"/>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41910</xdr:rowOff>
    </xdr:from>
    <xdr:to>
      <xdr:col>15</xdr:col>
      <xdr:colOff>133350</xdr:colOff>
      <xdr:row>62</xdr:row>
      <xdr:rowOff>143510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67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34544</xdr:rowOff>
    </xdr:from>
    <xdr:to>
      <xdr:col>11</xdr:col>
      <xdr:colOff>31750</xdr:colOff>
      <xdr:row>64</xdr:row>
      <xdr:rowOff>169672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1447800" y="11007344"/>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49022</xdr:rowOff>
    </xdr:from>
    <xdr:to>
      <xdr:col>11</xdr:col>
      <xdr:colOff>82550</xdr:colOff>
      <xdr:row>63</xdr:row>
      <xdr:rowOff>150622</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85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160799</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619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92456</xdr:rowOff>
    </xdr:from>
    <xdr:to>
      <xdr:col>7</xdr:col>
      <xdr:colOff>31750</xdr:colOff>
      <xdr:row>64</xdr:row>
      <xdr:rowOff>22606</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32783</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662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51308</xdr:rowOff>
    </xdr:from>
    <xdr:to>
      <xdr:col>23</xdr:col>
      <xdr:colOff>184150</xdr:colOff>
      <xdr:row>64</xdr:row>
      <xdr:rowOff>152908</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24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23385</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996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92456</xdr:rowOff>
    </xdr:from>
    <xdr:to>
      <xdr:col>19</xdr:col>
      <xdr:colOff>184150</xdr:colOff>
      <xdr:row>64</xdr:row>
      <xdr:rowOff>22606</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7383</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9801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29718</xdr:rowOff>
    </xdr:from>
    <xdr:to>
      <xdr:col>15</xdr:col>
      <xdr:colOff>133350</xdr:colOff>
      <xdr:row>63</xdr:row>
      <xdr:rowOff>131318</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116095</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17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155194</xdr:rowOff>
    </xdr:from>
    <xdr:to>
      <xdr:col>11</xdr:col>
      <xdr:colOff>82550</xdr:colOff>
      <xdr:row>64</xdr:row>
      <xdr:rowOff>85344</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956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70121</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118872</xdr:rowOff>
    </xdr:from>
    <xdr:to>
      <xdr:col>7</xdr:col>
      <xdr:colOff>31750</xdr:colOff>
      <xdr:row>65</xdr:row>
      <xdr:rowOff>49022</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33799</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17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[485,876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８年の合併以降、総合支所方式を採用しており、人件費や物件費は類似団体に比べ高い傾向にある。人件費については、「定員適正化計画」により、職員の適正な配置や組織・機構の見直しを図り、職員給与費の削減に努めているが、令和３年度に町立の北海道大空高等学校が開校したため、新たに教職員に係る人件費等が同年度から増額となっている。物件費については、引き続き経費節減に努めているが、公共施設は旧町村ごとに類似施設があるため、物件費を押し上げる要因になっている。老朽化が著しいものも多く、必要性等を考慮しながら効率的運用に努める。</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138415</xdr:rowOff>
    </xdr:from>
    <xdr:to>
      <xdr:col>23</xdr:col>
      <xdr:colOff>133350</xdr:colOff>
      <xdr:row>89</xdr:row>
      <xdr:rowOff>120176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682965"/>
          <a:ext cx="0" cy="1696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92253</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1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120176</xdr:rowOff>
    </xdr:from>
    <xdr:to>
      <xdr:col>24</xdr:col>
      <xdr:colOff>12700</xdr:colOff>
      <xdr:row>89</xdr:row>
      <xdr:rowOff>120176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79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53342</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26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138415</xdr:rowOff>
    </xdr:from>
    <xdr:to>
      <xdr:col>24</xdr:col>
      <xdr:colOff>12700</xdr:colOff>
      <xdr:row>79</xdr:row>
      <xdr:rowOff>138415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6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72526</xdr:rowOff>
    </xdr:from>
    <xdr:to>
      <xdr:col>23</xdr:col>
      <xdr:colOff>133350</xdr:colOff>
      <xdr:row>85</xdr:row>
      <xdr:rowOff>155420</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645776"/>
          <a:ext cx="838200" cy="82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42403</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1013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25876</xdr:rowOff>
    </xdr:from>
    <xdr:to>
      <xdr:col>23</xdr:col>
      <xdr:colOff>184150</xdr:colOff>
      <xdr:row>83</xdr:row>
      <xdr:rowOff>127476</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25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69283</xdr:rowOff>
    </xdr:from>
    <xdr:to>
      <xdr:col>19</xdr:col>
      <xdr:colOff>133350</xdr:colOff>
      <xdr:row>85</xdr:row>
      <xdr:rowOff>72526</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642533"/>
          <a:ext cx="889000" cy="3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156390</xdr:rowOff>
    </xdr:from>
    <xdr:to>
      <xdr:col>19</xdr:col>
      <xdr:colOff>184150</xdr:colOff>
      <xdr:row>83</xdr:row>
      <xdr:rowOff>86540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21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96717</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984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57017</xdr:rowOff>
    </xdr:from>
    <xdr:to>
      <xdr:col>15</xdr:col>
      <xdr:colOff>82550</xdr:colOff>
      <xdr:row>85</xdr:row>
      <xdr:rowOff>69283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458817"/>
          <a:ext cx="889000" cy="18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118545</xdr:rowOff>
    </xdr:from>
    <xdr:to>
      <xdr:col>15</xdr:col>
      <xdr:colOff>133350</xdr:colOff>
      <xdr:row>83</xdr:row>
      <xdr:rowOff>48695</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17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58872</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946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39478</xdr:rowOff>
    </xdr:from>
    <xdr:to>
      <xdr:col>11</xdr:col>
      <xdr:colOff>31750</xdr:colOff>
      <xdr:row>84</xdr:row>
      <xdr:rowOff>57017</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441278"/>
          <a:ext cx="889000" cy="17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51811</xdr:rowOff>
    </xdr:from>
    <xdr:to>
      <xdr:col>11</xdr:col>
      <xdr:colOff>82550</xdr:colOff>
      <xdr:row>82</xdr:row>
      <xdr:rowOff>153411</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11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163588</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87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136100</xdr:rowOff>
    </xdr:from>
    <xdr:to>
      <xdr:col>7</xdr:col>
      <xdr:colOff>31750</xdr:colOff>
      <xdr:row>82</xdr:row>
      <xdr:rowOff>66250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0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76427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79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104620</xdr:rowOff>
    </xdr:from>
    <xdr:to>
      <xdr:col>23</xdr:col>
      <xdr:colOff>184150</xdr:colOff>
      <xdr:row>86</xdr:row>
      <xdr:rowOff>34770</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7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76697</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649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21726</xdr:rowOff>
    </xdr:from>
    <xdr:to>
      <xdr:col>19</xdr:col>
      <xdr:colOff>184150</xdr:colOff>
      <xdr:row>85</xdr:row>
      <xdr:rowOff>123326</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9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108103</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68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18483</xdr:rowOff>
    </xdr:from>
    <xdr:to>
      <xdr:col>15</xdr:col>
      <xdr:colOff>133350</xdr:colOff>
      <xdr:row>85</xdr:row>
      <xdr:rowOff>120083</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591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104860</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678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6217</xdr:rowOff>
    </xdr:from>
    <xdr:to>
      <xdr:col>11</xdr:col>
      <xdr:colOff>82550</xdr:colOff>
      <xdr:row>84</xdr:row>
      <xdr:rowOff>107817</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408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92594</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494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407,593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160128</xdr:rowOff>
    </xdr:from>
    <xdr:to>
      <xdr:col>7</xdr:col>
      <xdr:colOff>31750</xdr:colOff>
      <xdr:row>84</xdr:row>
      <xdr:rowOff>90278</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390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75055</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47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類似団体に比べやや高い指数で推移しているが、「定員適正化計画」により、合併時の平成１８年度に比べ職員数は減少している。</a:t>
          </a:r>
          <a:endParaRPr lang="ja-JP" altLang="ja-JP" sz="1400">
            <a:effectLst/>
          </a:endParaRPr>
        </a:p>
        <a:p>
          <a:r>
            <a:rPr kumimoji="1" lang="ja-JP" altLang="ja-JP" sz="1100">
              <a:solidFill>
                <a:schemeClr val="dk1"/>
              </a:solidFill>
              <a:effectLst/>
              <a:latin typeface="+mn-lt"/>
              <a:ea typeface="+mn-ea"/>
              <a:cs typeface="+mn-cs"/>
            </a:rPr>
            <a:t>　効率的な執行体制を確立するため、今後も事務事業の見直しなど職員数の適正化に努める。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110066</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706828"/>
          <a:ext cx="0" cy="16622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152400</xdr:rowOff>
    </xdr:from>
    <xdr:to>
      <xdr:col>81</xdr:col>
      <xdr:colOff>44450</xdr:colOff>
      <xdr:row>86</xdr:row>
      <xdr:rowOff>21166</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6179800" y="14725650"/>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115305</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3456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98778</xdr:rowOff>
    </xdr:from>
    <xdr:to>
      <xdr:col>81</xdr:col>
      <xdr:colOff>95250</xdr:colOff>
      <xdr:row>85</xdr:row>
      <xdr:rowOff>28928</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88195</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5290800" y="147658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98778</xdr:rowOff>
    </xdr:from>
    <xdr:to>
      <xdr:col>77</xdr:col>
      <xdr:colOff>95250</xdr:colOff>
      <xdr:row>85</xdr:row>
      <xdr:rowOff>28928</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500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39105</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269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47978</xdr:rowOff>
    </xdr:from>
    <xdr:to>
      <xdr:col>72</xdr:col>
      <xdr:colOff>203200</xdr:colOff>
      <xdr:row>86</xdr:row>
      <xdr:rowOff>88195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4401800" y="1479267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125589</xdr:rowOff>
    </xdr:from>
    <xdr:to>
      <xdr:col>73</xdr:col>
      <xdr:colOff>44450</xdr:colOff>
      <xdr:row>85</xdr:row>
      <xdr:rowOff>55739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52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65916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296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47978</xdr:rowOff>
    </xdr:from>
    <xdr:to>
      <xdr:col>68</xdr:col>
      <xdr:colOff>152400</xdr:colOff>
      <xdr:row>86</xdr:row>
      <xdr:rowOff>47978</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a:off x="13512800" y="1479267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73677</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64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37395</xdr:rowOff>
    </xdr:from>
    <xdr:to>
      <xdr:col>73</xdr:col>
      <xdr:colOff>44450</xdr:colOff>
      <xdr:row>86</xdr:row>
      <xdr:rowOff>138995</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123772</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6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168628</xdr:rowOff>
    </xdr:from>
    <xdr:to>
      <xdr:col>68</xdr:col>
      <xdr:colOff>203200</xdr:colOff>
      <xdr:row>86</xdr:row>
      <xdr:rowOff>98778</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83555</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168628</xdr:rowOff>
    </xdr:from>
    <xdr:to>
      <xdr:col>64</xdr:col>
      <xdr:colOff>152400</xdr:colOff>
      <xdr:row>86</xdr:row>
      <xdr:rowOff>98778</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83555</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82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平成１８年の合併以降、総合支所方式による行政運営のため、類似団体に比べ職員数は多い状況にあったが、職員数について「定員適正化計画」による適正化を進めた結果、計画目標を達成している状況にあるが、人口減少に伴い人口</a:t>
          </a:r>
          <a:r>
            <a:rPr kumimoji="1" lang="en-US" altLang="ja-JP" sz="1100">
              <a:solidFill>
                <a:schemeClr val="dk1"/>
              </a:solidFill>
              <a:effectLst/>
              <a:latin typeface="+mn-lt"/>
              <a:ea typeface="+mn-ea"/>
              <a:cs typeface="+mn-cs"/>
            </a:rPr>
            <a:t>1,000</a:t>
          </a:r>
          <a:r>
            <a:rPr kumimoji="1" lang="ja-JP" altLang="ja-JP" sz="1100">
              <a:solidFill>
                <a:schemeClr val="dk1"/>
              </a:solidFill>
              <a:effectLst/>
              <a:latin typeface="+mn-lt"/>
              <a:ea typeface="+mn-ea"/>
              <a:cs typeface="+mn-cs"/>
            </a:rPr>
            <a:t>人当たりの職員数は増加傾向にある。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今後も行政サービスの提供とバランスをとりながら、適正な職員定数の確保に努める。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1" name="定員管理の状況グラフ枠">
          <a:extLst>
            <a:ext uri="{FF2B5EF4-FFF2-40B4-BE49-F238E27FC236}">
              <a16:creationId xmlns:a16="http://schemas.microsoft.com/office/drawing/2014/main" id="{00000000-0008-0000-0300-000037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123139</xdr:rowOff>
    </xdr:from>
    <xdr:to>
      <xdr:col>81</xdr:col>
      <xdr:colOff>44450</xdr:colOff>
      <xdr:row>65</xdr:row>
      <xdr:rowOff>42139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flipV="1">
          <a:off x="17018000" y="10067239"/>
          <a:ext cx="0" cy="1119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14216</xdr:rowOff>
    </xdr:from>
    <xdr:ext cx="762000" cy="259045"/>
    <xdr:sp macro="" textlink="">
      <xdr:nvSpPr>
        <xdr:cNvPr id="313" name="定員管理の状況最小値テキスト">
          <a:extLst>
            <a:ext uri="{FF2B5EF4-FFF2-40B4-BE49-F238E27FC236}">
              <a16:creationId xmlns:a16="http://schemas.microsoft.com/office/drawing/2014/main" id="{00000000-0008-0000-0300-000039010000}"/>
            </a:ext>
          </a:extLst>
        </xdr:cNvPr>
        <xdr:cNvSpPr txBox="1"/>
      </xdr:nvSpPr>
      <xdr:spPr>
        <a:xfrm>
          <a:off x="17106900" y="111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42139</xdr:rowOff>
    </xdr:from>
    <xdr:to>
      <xdr:col>81</xdr:col>
      <xdr:colOff>133350</xdr:colOff>
      <xdr:row>65</xdr:row>
      <xdr:rowOff>42139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11863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38066</xdr:rowOff>
    </xdr:from>
    <xdr:ext cx="762000" cy="259045"/>
    <xdr:sp macro="" textlink="">
      <xdr:nvSpPr>
        <xdr:cNvPr id="315" name="定員管理の状況最大値テキスト">
          <a:extLst>
            <a:ext uri="{FF2B5EF4-FFF2-40B4-BE49-F238E27FC236}">
              <a16:creationId xmlns:a16="http://schemas.microsoft.com/office/drawing/2014/main" id="{00000000-0008-0000-0300-00003B010000}"/>
            </a:ext>
          </a:extLst>
        </xdr:cNvPr>
        <xdr:cNvSpPr txBox="1"/>
      </xdr:nvSpPr>
      <xdr:spPr>
        <a:xfrm>
          <a:off x="17106900" y="9810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123139</xdr:rowOff>
    </xdr:from>
    <xdr:to>
      <xdr:col>81</xdr:col>
      <xdr:colOff>133350</xdr:colOff>
      <xdr:row>58</xdr:row>
      <xdr:rowOff>123139</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929100" y="10067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156540</xdr:rowOff>
    </xdr:from>
    <xdr:to>
      <xdr:col>81</xdr:col>
      <xdr:colOff>44450</xdr:colOff>
      <xdr:row>62</xdr:row>
      <xdr:rowOff>7289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179800" y="10614990"/>
          <a:ext cx="838200" cy="22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91026</xdr:rowOff>
    </xdr:from>
    <xdr:ext cx="762000" cy="259045"/>
    <xdr:sp macro="" textlink="">
      <xdr:nvSpPr>
        <xdr:cNvPr id="318" name="定員管理の状況平均値テキスト">
          <a:extLst>
            <a:ext uri="{FF2B5EF4-FFF2-40B4-BE49-F238E27FC236}">
              <a16:creationId xmlns:a16="http://schemas.microsoft.com/office/drawing/2014/main" id="{00000000-0008-0000-0300-00003E010000}"/>
            </a:ext>
          </a:extLst>
        </xdr:cNvPr>
        <xdr:cNvSpPr txBox="1"/>
      </xdr:nvSpPr>
      <xdr:spPr>
        <a:xfrm>
          <a:off x="17106900" y="102065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74499</xdr:rowOff>
    </xdr:from>
    <xdr:to>
      <xdr:col>81</xdr:col>
      <xdr:colOff>95250</xdr:colOff>
      <xdr:row>61</xdr:row>
      <xdr:rowOff>4649</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967200" y="10361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145441</xdr:rowOff>
    </xdr:from>
    <xdr:to>
      <xdr:col>77</xdr:col>
      <xdr:colOff>44450</xdr:colOff>
      <xdr:row>61</xdr:row>
      <xdr:rowOff>156540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5290800" y="10603891"/>
          <a:ext cx="889000" cy="11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51816</xdr:rowOff>
    </xdr:from>
    <xdr:to>
      <xdr:col>77</xdr:col>
      <xdr:colOff>95250</xdr:colOff>
      <xdr:row>60</xdr:row>
      <xdr:rowOff>153416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6129000" y="103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163593</xdr:rowOff>
    </xdr:from>
    <xdr:ext cx="7366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5798800" y="10107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128067</xdr:rowOff>
    </xdr:from>
    <xdr:to>
      <xdr:col>72</xdr:col>
      <xdr:colOff>203200</xdr:colOff>
      <xdr:row>61</xdr:row>
      <xdr:rowOff>145441</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4401800" y="10586517"/>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41681</xdr:rowOff>
    </xdr:from>
    <xdr:to>
      <xdr:col>73</xdr:col>
      <xdr:colOff>44450</xdr:colOff>
      <xdr:row>60</xdr:row>
      <xdr:rowOff>143281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5240000" y="10328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153458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909800" y="10097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43612</xdr:rowOff>
    </xdr:from>
    <xdr:to>
      <xdr:col>68</xdr:col>
      <xdr:colOff>152400</xdr:colOff>
      <xdr:row>61</xdr:row>
      <xdr:rowOff>128067</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3512800" y="10502062"/>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7417</xdr:rowOff>
    </xdr:from>
    <xdr:to>
      <xdr:col>68</xdr:col>
      <xdr:colOff>203200</xdr:colOff>
      <xdr:row>60</xdr:row>
      <xdr:rowOff>109017</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4351000" y="1029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119194</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020800" y="1006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26721</xdr:rowOff>
    </xdr:from>
    <xdr:to>
      <xdr:col>64</xdr:col>
      <xdr:colOff>152400</xdr:colOff>
      <xdr:row>60</xdr:row>
      <xdr:rowOff>128321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3462000" y="10313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138498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3131800" y="10082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127939</xdr:rowOff>
    </xdr:from>
    <xdr:to>
      <xdr:col>81</xdr:col>
      <xdr:colOff>95250</xdr:colOff>
      <xdr:row>62</xdr:row>
      <xdr:rowOff>58089</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967200" y="1058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100016</xdr:rowOff>
    </xdr:from>
    <xdr:ext cx="762000" cy="259045"/>
    <xdr:sp macro="" textlink="">
      <xdr:nvSpPr>
        <xdr:cNvPr id="337" name="定員管理の状況該当値テキスト">
          <a:extLst>
            <a:ext uri="{FF2B5EF4-FFF2-40B4-BE49-F238E27FC236}">
              <a16:creationId xmlns:a16="http://schemas.microsoft.com/office/drawing/2014/main" id="{00000000-0008-0000-0300-000051010000}"/>
            </a:ext>
          </a:extLst>
        </xdr:cNvPr>
        <xdr:cNvSpPr txBox="1"/>
      </xdr:nvSpPr>
      <xdr:spPr>
        <a:xfrm>
          <a:off x="17106900" y="10558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105740</xdr:rowOff>
    </xdr:from>
    <xdr:to>
      <xdr:col>77</xdr:col>
      <xdr:colOff>95250</xdr:colOff>
      <xdr:row>62</xdr:row>
      <xdr:rowOff>35890</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6129000" y="1056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20667</xdr:rowOff>
    </xdr:from>
    <xdr:ext cx="7366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798800" y="10650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94641</xdr:rowOff>
    </xdr:from>
    <xdr:to>
      <xdr:col>73</xdr:col>
      <xdr:colOff>44450</xdr:colOff>
      <xdr:row>62</xdr:row>
      <xdr:rowOff>24791</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5240000" y="1055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9568</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909800" y="10639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77267</xdr:rowOff>
    </xdr:from>
    <xdr:to>
      <xdr:col>68</xdr:col>
      <xdr:colOff>203200</xdr:colOff>
      <xdr:row>62</xdr:row>
      <xdr:rowOff>7417</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4351000" y="1053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163644</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4020800" y="1062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164262</xdr:rowOff>
    </xdr:from>
    <xdr:to>
      <xdr:col>64</xdr:col>
      <xdr:colOff>152400</xdr:colOff>
      <xdr:row>61</xdr:row>
      <xdr:rowOff>94412</xdr:rowOff>
    </xdr:to>
    <xdr:sp macro="" textlink="">
      <xdr:nvSpPr>
        <xdr:cNvPr id="344" name="楕円 343">
          <a:extLst>
            <a:ext uri="{FF2B5EF4-FFF2-40B4-BE49-F238E27FC236}">
              <a16:creationId xmlns:a16="http://schemas.microsoft.com/office/drawing/2014/main" id="{00000000-0008-0000-0300-000058010000}"/>
            </a:ext>
          </a:extLst>
        </xdr:cNvPr>
        <xdr:cNvSpPr/>
      </xdr:nvSpPr>
      <xdr:spPr>
        <a:xfrm>
          <a:off x="13462000" y="1045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79189</xdr:rowOff>
    </xdr:from>
    <xdr:ext cx="762000" cy="259045"/>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131800" y="10537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類似団体の平均数値を上回っている。改善に向け、中期的な財政推計の中で、住民生活とのバランスを図りながら引き続き新規地方債発行を抑制し、公債費の圧縮により他の行政サービスの充実へ転換できるよう健全化に努め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7" name="テキスト ボックス 366">
          <a:extLst>
            <a:ext uri="{FF2B5EF4-FFF2-40B4-BE49-F238E27FC236}">
              <a16:creationId xmlns:a16="http://schemas.microsoft.com/office/drawing/2014/main" id="{00000000-0008-0000-0300-00006F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8" name="直線コネクタ 367">
          <a:extLst>
            <a:ext uri="{FF2B5EF4-FFF2-40B4-BE49-F238E27FC236}">
              <a16:creationId xmlns:a16="http://schemas.microsoft.com/office/drawing/2014/main" id="{00000000-0008-0000-0300-000070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9" name="テキスト ボックス 368">
          <a:extLst>
            <a:ext uri="{FF2B5EF4-FFF2-40B4-BE49-F238E27FC236}">
              <a16:creationId xmlns:a16="http://schemas.microsoft.com/office/drawing/2014/main" id="{00000000-0008-0000-0300-000071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1" name="テキスト ボックス 370">
          <a:extLst>
            <a:ext uri="{FF2B5EF4-FFF2-40B4-BE49-F238E27FC236}">
              <a16:creationId xmlns:a16="http://schemas.microsoft.com/office/drawing/2014/main" id="{00000000-0008-0000-0300-000073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88900</xdr:rowOff>
    </xdr:from>
    <xdr:to>
      <xdr:col>81</xdr:col>
      <xdr:colOff>44450</xdr:colOff>
      <xdr:row>43</xdr:row>
      <xdr:rowOff>143510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6110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115587</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487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143510</xdr:rowOff>
    </xdr:from>
    <xdr:to>
      <xdr:col>81</xdr:col>
      <xdr:colOff>133350</xdr:colOff>
      <xdr:row>43</xdr:row>
      <xdr:rowOff>143510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515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88900</xdr:rowOff>
    </xdr:from>
    <xdr:to>
      <xdr:col>81</xdr:col>
      <xdr:colOff>133350</xdr:colOff>
      <xdr:row>36</xdr:row>
      <xdr:rowOff>88900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94827</xdr:rowOff>
    </xdr:from>
    <xdr:to>
      <xdr:col>81</xdr:col>
      <xdr:colOff>44450</xdr:colOff>
      <xdr:row>40</xdr:row>
      <xdr:rowOff>127000</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695282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36423</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722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19896</xdr:rowOff>
    </xdr:from>
    <xdr:to>
      <xdr:col>81</xdr:col>
      <xdr:colOff>95250</xdr:colOff>
      <xdr:row>40</xdr:row>
      <xdr:rowOff>121496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7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127000</xdr:rowOff>
    </xdr:from>
    <xdr:to>
      <xdr:col>77</xdr:col>
      <xdr:colOff>44450</xdr:colOff>
      <xdr:row>40</xdr:row>
      <xdr:rowOff>127000</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3810</xdr:rowOff>
    </xdr:from>
    <xdr:to>
      <xdr:col>77</xdr:col>
      <xdr:colOff>95250</xdr:colOff>
      <xdr:row>40</xdr:row>
      <xdr:rowOff>105410</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167217</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6985000"/>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159173</xdr:rowOff>
    </xdr:from>
    <xdr:to>
      <xdr:col>73</xdr:col>
      <xdr:colOff>44450</xdr:colOff>
      <xdr:row>40</xdr:row>
      <xdr:rowOff>89323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99500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159173</xdr:rowOff>
    </xdr:from>
    <xdr:to>
      <xdr:col>68</xdr:col>
      <xdr:colOff>152400</xdr:colOff>
      <xdr:row>40</xdr:row>
      <xdr:rowOff>167217</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1717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159173</xdr:rowOff>
    </xdr:from>
    <xdr:to>
      <xdr:col>68</xdr:col>
      <xdr:colOff>203200</xdr:colOff>
      <xdr:row>40</xdr:row>
      <xdr:rowOff>89323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684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99500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135044</xdr:rowOff>
    </xdr:from>
    <xdr:to>
      <xdr:col>64</xdr:col>
      <xdr:colOff>152400</xdr:colOff>
      <xdr:row>40</xdr:row>
      <xdr:rowOff>65194</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75371</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44027</xdr:rowOff>
    </xdr:from>
    <xdr:to>
      <xdr:col>81</xdr:col>
      <xdr:colOff>95250</xdr:colOff>
      <xdr:row>40</xdr:row>
      <xdr:rowOff>145627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90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16104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874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76200</xdr:rowOff>
    </xdr:from>
    <xdr:to>
      <xdr:col>77</xdr:col>
      <xdr:colOff>95250</xdr:colOff>
      <xdr:row>41</xdr:row>
      <xdr:rowOff>6350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162577</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76200</xdr:rowOff>
    </xdr:from>
    <xdr:to>
      <xdr:col>73</xdr:col>
      <xdr:colOff>44450</xdr:colOff>
      <xdr:row>41</xdr:row>
      <xdr:rowOff>6350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162577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116417</xdr:rowOff>
    </xdr:from>
    <xdr:to>
      <xdr:col>68</xdr:col>
      <xdr:colOff>203200</xdr:colOff>
      <xdr:row>41</xdr:row>
      <xdr:rowOff>46567</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31344</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060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108373</xdr:rowOff>
    </xdr:from>
    <xdr:to>
      <xdr:col>64</xdr:col>
      <xdr:colOff>152400</xdr:colOff>
      <xdr:row>41</xdr:row>
      <xdr:rowOff>38523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6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23300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将来負担比率は算出されていないが、地方債残高は類似団体平均と比較し高めであることや、地方交付税の増加を見込むことは難しいことから、引き続き地方債の発行は慎重に行う必要がある。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後世への負担を増加させないように新規事業の実施には十分な検討を行い財政の健全化に努める。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2661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327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146188</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18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2661</xdr:rowOff>
    </xdr:from>
    <xdr:to>
      <xdr:col>81</xdr:col>
      <xdr:colOff>133350</xdr:colOff>
      <xdr:row>23</xdr:row>
      <xdr:rowOff>2661</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46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6,626
6,581
343.66
9,791,726
9,568,831
217,933
5,233,506
16,477,148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平成１８年度に「大空町定員適正化計画」を策定し、職員数の適正化に取り組んでいる。合併後、新規採用の抑制や組織の見直しを実施するなどして、職員数はほぼ計画目標どおり進んでいることから、類似団体等より低い割合となった。</a:t>
          </a:r>
          <a:endParaRPr lang="ja-JP" altLang="ja-JP" sz="1400">
            <a:effectLst/>
          </a:endParaRPr>
        </a:p>
        <a:p>
          <a:r>
            <a:rPr kumimoji="1" lang="ja-JP" altLang="ja-JP" sz="1100">
              <a:solidFill>
                <a:schemeClr val="dk1"/>
              </a:solidFill>
              <a:effectLst/>
              <a:latin typeface="+mn-lt"/>
              <a:ea typeface="+mn-ea"/>
              <a:cs typeface="+mn-cs"/>
            </a:rPr>
            <a:t>　今後も行政サービスの質との兼ね合いを考慮しながら適正な職員数確保に努めていかなければならない。</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130810</xdr:rowOff>
    </xdr:from>
    <xdr:to>
      <xdr:col>24</xdr:col>
      <xdr:colOff>25400</xdr:colOff>
      <xdr:row>42</xdr:row>
      <xdr:rowOff>5080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8866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148607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7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xdr:rowOff>
    </xdr:from>
    <xdr:to>
      <xdr:col>24</xdr:col>
      <xdr:colOff>114300</xdr:colOff>
      <xdr:row>42</xdr:row>
      <xdr:rowOff>5080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20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45737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32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130810</xdr:rowOff>
    </xdr:from>
    <xdr:to>
      <xdr:col>24</xdr:col>
      <xdr:colOff>114300</xdr:colOff>
      <xdr:row>33</xdr:row>
      <xdr:rowOff>130810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88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115570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32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31750</xdr:rowOff>
    </xdr:from>
    <xdr:to>
      <xdr:col>19</xdr:col>
      <xdr:colOff>187325</xdr:colOff>
      <xdr:row>35</xdr:row>
      <xdr:rowOff>107950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32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77470</xdr:rowOff>
    </xdr:from>
    <xdr:to>
      <xdr:col>15</xdr:col>
      <xdr:colOff>98425</xdr:colOff>
      <xdr:row>35</xdr:row>
      <xdr:rowOff>107950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82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60960</xdr:rowOff>
    </xdr:from>
    <xdr:to>
      <xdr:col>15</xdr:col>
      <xdr:colOff>149225</xdr:colOff>
      <xdr:row>36</xdr:row>
      <xdr:rowOff>162560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33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147337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1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77470</xdr:rowOff>
    </xdr:from>
    <xdr:to>
      <xdr:col>11</xdr:col>
      <xdr:colOff>9525</xdr:colOff>
      <xdr:row>36</xdr:row>
      <xdr:rowOff>142240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078220"/>
          <a:ext cx="8890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160020</xdr:rowOff>
    </xdr:from>
    <xdr:to>
      <xdr:col>11</xdr:col>
      <xdr:colOff>60325</xdr:colOff>
      <xdr:row>37</xdr:row>
      <xdr:rowOff>90170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74947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41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64770</xdr:rowOff>
    </xdr:from>
    <xdr:to>
      <xdr:col>24</xdr:col>
      <xdr:colOff>76200</xdr:colOff>
      <xdr:row>35</xdr:row>
      <xdr:rowOff>166370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81297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152400</xdr:rowOff>
    </xdr:from>
    <xdr:to>
      <xdr:col>20</xdr:col>
      <xdr:colOff>38100</xdr:colOff>
      <xdr:row>35</xdr:row>
      <xdr:rowOff>82550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92727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5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57150</xdr:rowOff>
    </xdr:from>
    <xdr:to>
      <xdr:col>15</xdr:col>
      <xdr:colOff>149225</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168927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26670</xdr:rowOff>
    </xdr:from>
    <xdr:to>
      <xdr:col>11</xdr:col>
      <xdr:colOff>60325</xdr:colOff>
      <xdr:row>35</xdr:row>
      <xdr:rowOff>128270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2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138447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9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91440</xdr:rowOff>
    </xdr:from>
    <xdr:to>
      <xdr:col>6</xdr:col>
      <xdr:colOff>171450</xdr:colOff>
      <xdr:row>37</xdr:row>
      <xdr:rowOff>21590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6367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6350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前年度より増加し、依然高い比率となっている。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理由として、行政改革により職員人件費から委託料へシフトしていること、また、合併前の両地区に類似の公共施設があるため、維持管理や修繕費など物件費の割合を高める要因となっていることから類似団体等と比較して高い割合とな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今後も引き続き経費節減や公共施設の適正な管理に努めていく。</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4" name="テキスト ボックス 123">
          <a:extLst>
            <a:ext uri="{FF2B5EF4-FFF2-40B4-BE49-F238E27FC236}">
              <a16:creationId xmlns:a16="http://schemas.microsoft.com/office/drawing/2014/main" id="{00000000-0008-0000-0400-00007C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5" name="物件費グラフ枠">
          <a:extLst>
            <a:ext uri="{FF2B5EF4-FFF2-40B4-BE49-F238E27FC236}">
              <a16:creationId xmlns:a16="http://schemas.microsoft.com/office/drawing/2014/main" id="{00000000-0008-0000-0400-00007D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155575</xdr:rowOff>
    </xdr:from>
    <xdr:to>
      <xdr:col>82</xdr:col>
      <xdr:colOff>107950</xdr:colOff>
      <xdr:row>21</xdr:row>
      <xdr:rowOff>41275</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6510000" y="221297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13352</xdr:rowOff>
    </xdr:from>
    <xdr:ext cx="762000" cy="259045"/>
    <xdr:sp macro="" textlink="">
      <xdr:nvSpPr>
        <xdr:cNvPr id="127" name="物件費最小値テキスト">
          <a:extLst>
            <a:ext uri="{FF2B5EF4-FFF2-40B4-BE49-F238E27FC236}">
              <a16:creationId xmlns:a16="http://schemas.microsoft.com/office/drawing/2014/main" id="{00000000-0008-0000-0400-00007F000000}"/>
            </a:ext>
          </a:extLst>
        </xdr:cNvPr>
        <xdr:cNvSpPr txBox="1"/>
      </xdr:nvSpPr>
      <xdr:spPr>
        <a:xfrm>
          <a:off x="16598900" y="3613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41275</xdr:rowOff>
    </xdr:from>
    <xdr:to>
      <xdr:col>82</xdr:col>
      <xdr:colOff>196850</xdr:colOff>
      <xdr:row>21</xdr:row>
      <xdr:rowOff>41275</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3641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70502</xdr:rowOff>
    </xdr:from>
    <xdr:ext cx="762000" cy="259045"/>
    <xdr:sp macro="" textlink="">
      <xdr:nvSpPr>
        <xdr:cNvPr id="129" name="物件費最大値テキスト">
          <a:extLst>
            <a:ext uri="{FF2B5EF4-FFF2-40B4-BE49-F238E27FC236}">
              <a16:creationId xmlns:a16="http://schemas.microsoft.com/office/drawing/2014/main" id="{00000000-0008-0000-0400-000081000000}"/>
            </a:ext>
          </a:extLst>
        </xdr:cNvPr>
        <xdr:cNvSpPr txBox="1"/>
      </xdr:nvSpPr>
      <xdr:spPr>
        <a:xfrm>
          <a:off x="16598900" y="1956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155575</xdr:rowOff>
    </xdr:from>
    <xdr:to>
      <xdr:col>82</xdr:col>
      <xdr:colOff>196850</xdr:colOff>
      <xdr:row>12</xdr:row>
      <xdr:rowOff>155575</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a:off x="16421100" y="2212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79375</xdr:rowOff>
    </xdr:from>
    <xdr:to>
      <xdr:col>82</xdr:col>
      <xdr:colOff>107950</xdr:colOff>
      <xdr:row>21</xdr:row>
      <xdr:rowOff>41275</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5671800" y="3508375"/>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111777</xdr:rowOff>
    </xdr:from>
    <xdr:ext cx="762000" cy="259045"/>
    <xdr:sp macro="" textlink="">
      <xdr:nvSpPr>
        <xdr:cNvPr id="132" name="物件費平均値テキスト">
          <a:extLst>
            <a:ext uri="{FF2B5EF4-FFF2-40B4-BE49-F238E27FC236}">
              <a16:creationId xmlns:a16="http://schemas.microsoft.com/office/drawing/2014/main" id="{00000000-0008-0000-0400-000084000000}"/>
            </a:ext>
          </a:extLst>
        </xdr:cNvPr>
        <xdr:cNvSpPr txBox="1"/>
      </xdr:nvSpPr>
      <xdr:spPr>
        <a:xfrm>
          <a:off x="16598900" y="2683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95250</xdr:rowOff>
    </xdr:from>
    <xdr:to>
      <xdr:col>82</xdr:col>
      <xdr:colOff>158750</xdr:colOff>
      <xdr:row>17</xdr:row>
      <xdr:rowOff>25400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6459200" y="2838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88900</xdr:rowOff>
    </xdr:from>
    <xdr:to>
      <xdr:col>78</xdr:col>
      <xdr:colOff>69850</xdr:colOff>
      <xdr:row>20</xdr:row>
      <xdr:rowOff>79375</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4782800" y="3346450"/>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57150</xdr:rowOff>
    </xdr:from>
    <xdr:to>
      <xdr:col>78</xdr:col>
      <xdr:colOff>120650</xdr:colOff>
      <xdr:row>16</xdr:row>
      <xdr:rowOff>158750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5621000" y="2800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168927</xdr:rowOff>
    </xdr:from>
    <xdr:ext cx="7366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5290800" y="2569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19</xdr:row>
      <xdr:rowOff>88900</xdr:rowOff>
    </xdr:from>
    <xdr:to>
      <xdr:col>73</xdr:col>
      <xdr:colOff>180975</xdr:colOff>
      <xdr:row>20</xdr:row>
      <xdr:rowOff>69850</xdr:rowOff>
    </xdr:to>
    <xdr:cxnSp macro="">
      <xdr:nvCxnSpPr>
        <xdr:cNvPr id="137" name="直線コネクタ 136">
          <a:extLst>
            <a:ext uri="{FF2B5EF4-FFF2-40B4-BE49-F238E27FC236}">
              <a16:creationId xmlns:a16="http://schemas.microsoft.com/office/drawing/2014/main" id="{00000000-0008-0000-0400-000089000000}"/>
            </a:ext>
          </a:extLst>
        </xdr:cNvPr>
        <xdr:cNvCxnSpPr/>
      </xdr:nvCxnSpPr>
      <xdr:spPr>
        <a:xfrm flipV="1">
          <a:off x="13893800" y="3346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142875</xdr:rowOff>
    </xdr:from>
    <xdr:to>
      <xdr:col>74</xdr:col>
      <xdr:colOff>31750</xdr:colOff>
      <xdr:row>16</xdr:row>
      <xdr:rowOff>73025</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4732000" y="2714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83202</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401800" y="248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69850</xdr:rowOff>
    </xdr:from>
    <xdr:to>
      <xdr:col>69</xdr:col>
      <xdr:colOff>92075</xdr:colOff>
      <xdr:row>20</xdr:row>
      <xdr:rowOff>107950</xdr:rowOff>
    </xdr:to>
    <xdr:cxnSp macro="">
      <xdr:nvCxnSpPr>
        <xdr:cNvPr id="140" name="直線コネクタ 139">
          <a:extLst>
            <a:ext uri="{FF2B5EF4-FFF2-40B4-BE49-F238E27FC236}">
              <a16:creationId xmlns:a16="http://schemas.microsoft.com/office/drawing/2014/main" id="{00000000-0008-0000-0400-00008C000000}"/>
            </a:ext>
          </a:extLst>
        </xdr:cNvPr>
        <xdr:cNvCxnSpPr/>
      </xdr:nvCxnSpPr>
      <xdr:spPr>
        <a:xfrm flipV="1">
          <a:off x="13004800" y="34988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152400</xdr:rowOff>
    </xdr:from>
    <xdr:to>
      <xdr:col>69</xdr:col>
      <xdr:colOff>142875</xdr:colOff>
      <xdr:row>16</xdr:row>
      <xdr:rowOff>82550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3843000" y="272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92727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512800" y="249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19050</xdr:rowOff>
    </xdr:from>
    <xdr:to>
      <xdr:col>65</xdr:col>
      <xdr:colOff>53975</xdr:colOff>
      <xdr:row>17</xdr:row>
      <xdr:rowOff>120650</xdr:rowOff>
    </xdr:to>
    <xdr:sp macro="" textlink="">
      <xdr:nvSpPr>
        <xdr:cNvPr id="143" name="フローチャート: 判断 142">
          <a:extLst>
            <a:ext uri="{FF2B5EF4-FFF2-40B4-BE49-F238E27FC236}">
              <a16:creationId xmlns:a16="http://schemas.microsoft.com/office/drawing/2014/main" id="{00000000-0008-0000-0400-00008F000000}"/>
            </a:ext>
          </a:extLst>
        </xdr:cNvPr>
        <xdr:cNvSpPr/>
      </xdr:nvSpPr>
      <xdr:spPr>
        <a:xfrm>
          <a:off x="12954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623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20</xdr:row>
      <xdr:rowOff>161925</xdr:rowOff>
    </xdr:from>
    <xdr:to>
      <xdr:col>82</xdr:col>
      <xdr:colOff>158750</xdr:colOff>
      <xdr:row>21</xdr:row>
      <xdr:rowOff>92075</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6459200" y="3590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70502</xdr:rowOff>
    </xdr:from>
    <xdr:ext cx="762000" cy="259045"/>
    <xdr:sp macro="" textlink="">
      <xdr:nvSpPr>
        <xdr:cNvPr id="151" name="物件費該当値テキスト">
          <a:extLst>
            <a:ext uri="{FF2B5EF4-FFF2-40B4-BE49-F238E27FC236}">
              <a16:creationId xmlns:a16="http://schemas.microsoft.com/office/drawing/2014/main" id="{00000000-0008-0000-0400-000097000000}"/>
            </a:ext>
          </a:extLst>
        </xdr:cNvPr>
        <xdr:cNvSpPr txBox="1"/>
      </xdr:nvSpPr>
      <xdr:spPr>
        <a:xfrm>
          <a:off x="16598900" y="3499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28575</xdr:rowOff>
    </xdr:from>
    <xdr:to>
      <xdr:col>78</xdr:col>
      <xdr:colOff>120650</xdr:colOff>
      <xdr:row>20</xdr:row>
      <xdr:rowOff>130175</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5621000" y="345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114952</xdr:rowOff>
    </xdr:from>
    <xdr:ext cx="7366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5290800" y="3543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38100</xdr:rowOff>
    </xdr:from>
    <xdr:to>
      <xdr:col>74</xdr:col>
      <xdr:colOff>31750</xdr:colOff>
      <xdr:row>19</xdr:row>
      <xdr:rowOff>139700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4732000" y="329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124477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4401800" y="3382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19050</xdr:rowOff>
    </xdr:from>
    <xdr:to>
      <xdr:col>69</xdr:col>
      <xdr:colOff>142875</xdr:colOff>
      <xdr:row>20</xdr:row>
      <xdr:rowOff>120650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3843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105427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3512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57150</xdr:rowOff>
    </xdr:from>
    <xdr:to>
      <xdr:col>65</xdr:col>
      <xdr:colOff>53975</xdr:colOff>
      <xdr:row>20</xdr:row>
      <xdr:rowOff>158750</xdr:rowOff>
    </xdr:to>
    <xdr:sp macro="" textlink="">
      <xdr:nvSpPr>
        <xdr:cNvPr id="158" name="楕円 157">
          <a:extLst>
            <a:ext uri="{FF2B5EF4-FFF2-40B4-BE49-F238E27FC236}">
              <a16:creationId xmlns:a16="http://schemas.microsoft.com/office/drawing/2014/main" id="{00000000-0008-0000-0400-00009E000000}"/>
            </a:ext>
          </a:extLst>
        </xdr:cNvPr>
        <xdr:cNvSpPr/>
      </xdr:nvSpPr>
      <xdr:spPr>
        <a:xfrm>
          <a:off x="12954000" y="348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143527</xdr:rowOff>
    </xdr:from>
    <xdr:ext cx="762000" cy="259045"/>
    <xdr:sp macro="" textlink="">
      <xdr:nvSpPr>
        <xdr:cNvPr id="159" name="テキスト ボックス 158">
          <a:extLst>
            <a:ext uri="{FF2B5EF4-FFF2-40B4-BE49-F238E27FC236}">
              <a16:creationId xmlns:a16="http://schemas.microsoft.com/office/drawing/2014/main" id="{00000000-0008-0000-0400-00009F000000}"/>
            </a:ext>
          </a:extLst>
        </xdr:cNvPr>
        <xdr:cNvSpPr txBox="1"/>
      </xdr:nvSpPr>
      <xdr:spPr>
        <a:xfrm>
          <a:off x="12623800" y="357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8" name="正方形/長方形 167">
          <a:extLst>
            <a:ext uri="{FF2B5EF4-FFF2-40B4-BE49-F238E27FC236}">
              <a16:creationId xmlns:a16="http://schemas.microsoft.com/office/drawing/2014/main" id="{00000000-0008-0000-0400-0000A8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9" name="正方形/長方形 168">
          <a:extLst>
            <a:ext uri="{FF2B5EF4-FFF2-40B4-BE49-F238E27FC236}">
              <a16:creationId xmlns:a16="http://schemas.microsoft.com/office/drawing/2014/main" id="{00000000-0008-0000-0400-0000A9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公債費や他の費目の割合が高いため、相対的に扶助費の割合は類似団体等と比較して低くなっているが、各種医療費の助成対象の拡大、上乗せ給付や現物給付化を行うなど福祉の充実に力を注いでいるところ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88900</xdr:rowOff>
    </xdr:from>
    <xdr:to>
      <xdr:col>24</xdr:col>
      <xdr:colOff>25400</xdr:colOff>
      <xdr:row>61</xdr:row>
      <xdr:rowOff>69850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043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41927</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69850</xdr:rowOff>
    </xdr:from>
    <xdr:to>
      <xdr:col>24</xdr:col>
      <xdr:colOff>114300</xdr:colOff>
      <xdr:row>61</xdr:row>
      <xdr:rowOff>69850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3827</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88900</xdr:rowOff>
    </xdr:from>
    <xdr:to>
      <xdr:col>24</xdr:col>
      <xdr:colOff>114300</xdr:colOff>
      <xdr:row>52</xdr:row>
      <xdr:rowOff>88900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52</xdr:row>
      <xdr:rowOff>127000</xdr:rowOff>
    </xdr:from>
    <xdr:to>
      <xdr:col>24</xdr:col>
      <xdr:colOff>25400</xdr:colOff>
      <xdr:row>53</xdr:row>
      <xdr:rowOff>12700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04240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162577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420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52</xdr:row>
      <xdr:rowOff>69850</xdr:rowOff>
    </xdr:from>
    <xdr:to>
      <xdr:col>19</xdr:col>
      <xdr:colOff>187325</xdr:colOff>
      <xdr:row>52</xdr:row>
      <xdr:rowOff>127000</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89852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54</xdr:row>
      <xdr:rowOff>152400</xdr:rowOff>
    </xdr:from>
    <xdr:to>
      <xdr:col>20</xdr:col>
      <xdr:colOff>38100</xdr:colOff>
      <xdr:row>55</xdr:row>
      <xdr:rowOff>82550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52</xdr:row>
      <xdr:rowOff>69850</xdr:rowOff>
    </xdr:from>
    <xdr:to>
      <xdr:col>15</xdr:col>
      <xdr:colOff>98425</xdr:colOff>
      <xdr:row>52</xdr:row>
      <xdr:rowOff>88900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898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133350</xdr:rowOff>
    </xdr:from>
    <xdr:to>
      <xdr:col>15</xdr:col>
      <xdr:colOff>149225</xdr:colOff>
      <xdr:row>55</xdr:row>
      <xdr:rowOff>63500</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39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48277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478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52</xdr:row>
      <xdr:rowOff>69850</xdr:rowOff>
    </xdr:from>
    <xdr:to>
      <xdr:col>11</xdr:col>
      <xdr:colOff>9525</xdr:colOff>
      <xdr:row>52</xdr:row>
      <xdr:rowOff>88900</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a:off x="1320800" y="8985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0</xdr:rowOff>
    </xdr:from>
    <xdr:to>
      <xdr:col>11</xdr:col>
      <xdr:colOff>60325</xdr:colOff>
      <xdr:row>55</xdr:row>
      <xdr:rowOff>101600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86377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51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76200</xdr:rowOff>
    </xdr:from>
    <xdr:to>
      <xdr:col>6</xdr:col>
      <xdr:colOff>171450</xdr:colOff>
      <xdr:row>56</xdr:row>
      <xdr:rowOff>6350</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162577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52</xdr:row>
      <xdr:rowOff>133350</xdr:rowOff>
    </xdr:from>
    <xdr:to>
      <xdr:col>24</xdr:col>
      <xdr:colOff>76200</xdr:colOff>
      <xdr:row>53</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04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41927</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8957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52</xdr:row>
      <xdr:rowOff>76200</xdr:rowOff>
    </xdr:from>
    <xdr:to>
      <xdr:col>20</xdr:col>
      <xdr:colOff>38100</xdr:colOff>
      <xdr:row>53</xdr:row>
      <xdr:rowOff>6350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899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16527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8760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52</xdr:row>
      <xdr:rowOff>19050</xdr:rowOff>
    </xdr:from>
    <xdr:to>
      <xdr:col>15</xdr:col>
      <xdr:colOff>149225</xdr:colOff>
      <xdr:row>52</xdr:row>
      <xdr:rowOff>120650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50</xdr:row>
      <xdr:rowOff>130827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52</xdr:row>
      <xdr:rowOff>38100</xdr:rowOff>
    </xdr:from>
    <xdr:to>
      <xdr:col>11</xdr:col>
      <xdr:colOff>60325</xdr:colOff>
      <xdr:row>52</xdr:row>
      <xdr:rowOff>139700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895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50</xdr:row>
      <xdr:rowOff>149877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52</xdr:row>
      <xdr:rowOff>19050</xdr:rowOff>
    </xdr:from>
    <xdr:to>
      <xdr:col>6</xdr:col>
      <xdr:colOff>171450</xdr:colOff>
      <xdr:row>52</xdr:row>
      <xdr:rowOff>120650</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893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50</xdr:row>
      <xdr:rowOff>130827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8703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その他内訳は、類似団体等と比較して低い割合となっている。</a:t>
          </a:r>
          <a:endParaRPr lang="ja-JP" altLang="ja-JP" sz="1400">
            <a:effectLst/>
          </a:endParaRPr>
        </a:p>
        <a:p>
          <a:r>
            <a:rPr kumimoji="1" lang="ja-JP" altLang="ja-JP" sz="1100">
              <a:solidFill>
                <a:schemeClr val="dk1"/>
              </a:solidFill>
              <a:effectLst/>
              <a:latin typeface="+mn-lt"/>
              <a:ea typeface="+mn-ea"/>
              <a:cs typeface="+mn-cs"/>
            </a:rPr>
            <a:t>　公共施設の老朽化による施設更新の時期が一度に重ならないよう、計画的な維持補修を行う必要がある。</a:t>
          </a:r>
          <a:endParaRPr lang="ja-JP" altLang="ja-JP" sz="1400">
            <a:effectLst/>
          </a:endParaRPr>
        </a:p>
        <a:p>
          <a:r>
            <a:rPr kumimoji="1" lang="ja-JP" altLang="ja-JP" sz="1100">
              <a:solidFill>
                <a:schemeClr val="dk1"/>
              </a:solidFill>
              <a:effectLst/>
              <a:latin typeface="+mn-lt"/>
              <a:ea typeface="+mn-ea"/>
              <a:cs typeface="+mn-cs"/>
            </a:rPr>
            <a:t>　繰出金に関しては水道事業、下水道事業ともに経営の健全化を図り、公営企業会計への適正な繰出に努める必要がある。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a:extLst>
            <a:ext uri="{FF2B5EF4-FFF2-40B4-BE49-F238E27FC236}">
              <a16:creationId xmlns:a16="http://schemas.microsoft.com/office/drawing/2014/main" id="{00000000-0008-0000-0400-0000F4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152146</xdr:rowOff>
    </xdr:from>
    <xdr:to>
      <xdr:col>82</xdr:col>
      <xdr:colOff>107950</xdr:colOff>
      <xdr:row>59</xdr:row>
      <xdr:rowOff>101854</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6510000" y="92389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73931</xdr:rowOff>
    </xdr:from>
    <xdr:ext cx="762000" cy="259045"/>
    <xdr:sp macro="" textlink="">
      <xdr:nvSpPr>
        <xdr:cNvPr id="246" name="その他最小値テキスト">
          <a:extLst>
            <a:ext uri="{FF2B5EF4-FFF2-40B4-BE49-F238E27FC236}">
              <a16:creationId xmlns:a16="http://schemas.microsoft.com/office/drawing/2014/main" id="{00000000-0008-0000-0400-0000F6000000}"/>
            </a:ext>
          </a:extLst>
        </xdr:cNvPr>
        <xdr:cNvSpPr txBox="1"/>
      </xdr:nvSpPr>
      <xdr:spPr>
        <a:xfrm>
          <a:off x="16598900" y="1018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101854</xdr:rowOff>
    </xdr:from>
    <xdr:to>
      <xdr:col>82</xdr:col>
      <xdr:colOff>196850</xdr:colOff>
      <xdr:row>59</xdr:row>
      <xdr:rowOff>101854</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6421100" y="10217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67073</xdr:rowOff>
    </xdr:from>
    <xdr:ext cx="762000" cy="259045"/>
    <xdr:sp macro="" textlink="">
      <xdr:nvSpPr>
        <xdr:cNvPr id="248" name="その他最大値テキスト">
          <a:extLst>
            <a:ext uri="{FF2B5EF4-FFF2-40B4-BE49-F238E27FC236}">
              <a16:creationId xmlns:a16="http://schemas.microsoft.com/office/drawing/2014/main" id="{00000000-0008-0000-0400-0000F8000000}"/>
            </a:ext>
          </a:extLst>
        </xdr:cNvPr>
        <xdr:cNvSpPr txBox="1"/>
      </xdr:nvSpPr>
      <xdr:spPr>
        <a:xfrm>
          <a:off x="16598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152146</xdr:rowOff>
    </xdr:from>
    <xdr:to>
      <xdr:col>82</xdr:col>
      <xdr:colOff>196850</xdr:colOff>
      <xdr:row>53</xdr:row>
      <xdr:rowOff>152146</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6421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156718</xdr:rowOff>
    </xdr:from>
    <xdr:to>
      <xdr:col>82</xdr:col>
      <xdr:colOff>107950</xdr:colOff>
      <xdr:row>56</xdr:row>
      <xdr:rowOff>40132</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5671800" y="958646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2557</xdr:rowOff>
    </xdr:from>
    <xdr:ext cx="762000" cy="259045"/>
    <xdr:sp macro="" textlink="">
      <xdr:nvSpPr>
        <xdr:cNvPr id="251" name="その他平均値テキスト">
          <a:extLst>
            <a:ext uri="{FF2B5EF4-FFF2-40B4-BE49-F238E27FC236}">
              <a16:creationId xmlns:a16="http://schemas.microsoft.com/office/drawing/2014/main" id="{00000000-0008-0000-0400-0000FB000000}"/>
            </a:ext>
          </a:extLst>
        </xdr:cNvPr>
        <xdr:cNvSpPr txBox="1"/>
      </xdr:nvSpPr>
      <xdr:spPr>
        <a:xfrm>
          <a:off x="16598900" y="9603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30480</xdr:rowOff>
    </xdr:from>
    <xdr:to>
      <xdr:col>82</xdr:col>
      <xdr:colOff>158750</xdr:colOff>
      <xdr:row>56</xdr:row>
      <xdr:rowOff>132080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64592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152146</xdr:rowOff>
    </xdr:from>
    <xdr:to>
      <xdr:col>78</xdr:col>
      <xdr:colOff>69850</xdr:colOff>
      <xdr:row>55</xdr:row>
      <xdr:rowOff>156718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4782800" y="958189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39624</xdr:rowOff>
    </xdr:from>
    <xdr:to>
      <xdr:col>78</xdr:col>
      <xdr:colOff>120650</xdr:colOff>
      <xdr:row>56</xdr:row>
      <xdr:rowOff>141224</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5621000" y="964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126001</xdr:rowOff>
    </xdr:from>
    <xdr:ext cx="7366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290800" y="9727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152146</xdr:rowOff>
    </xdr:from>
    <xdr:to>
      <xdr:col>73</xdr:col>
      <xdr:colOff>180975</xdr:colOff>
      <xdr:row>56</xdr:row>
      <xdr:rowOff>26416</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893800" y="95818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121429</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401800" y="9722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26416</xdr:rowOff>
    </xdr:from>
    <xdr:to>
      <xdr:col>69</xdr:col>
      <xdr:colOff>92075</xdr:colOff>
      <xdr:row>56</xdr:row>
      <xdr:rowOff>40132</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004800" y="96276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62484</xdr:rowOff>
    </xdr:from>
    <xdr:to>
      <xdr:col>69</xdr:col>
      <xdr:colOff>142875</xdr:colOff>
      <xdr:row>56</xdr:row>
      <xdr:rowOff>164084</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3843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148861</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9750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160782</xdr:rowOff>
    </xdr:from>
    <xdr:to>
      <xdr:col>82</xdr:col>
      <xdr:colOff>158750</xdr:colOff>
      <xdr:row>56</xdr:row>
      <xdr:rowOff>90932</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64592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5859</xdr:rowOff>
    </xdr:from>
    <xdr:ext cx="762000" cy="259045"/>
    <xdr:sp macro="" textlink="">
      <xdr:nvSpPr>
        <xdr:cNvPr id="270" name="その他該当値テキスト">
          <a:extLst>
            <a:ext uri="{FF2B5EF4-FFF2-40B4-BE49-F238E27FC236}">
              <a16:creationId xmlns:a16="http://schemas.microsoft.com/office/drawing/2014/main" id="{00000000-0008-0000-0400-00000E010000}"/>
            </a:ext>
          </a:extLst>
        </xdr:cNvPr>
        <xdr:cNvSpPr txBox="1"/>
      </xdr:nvSpPr>
      <xdr:spPr>
        <a:xfrm>
          <a:off x="16598900" y="9435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105918</xdr:rowOff>
    </xdr:from>
    <xdr:to>
      <xdr:col>78</xdr:col>
      <xdr:colOff>120650</xdr:colOff>
      <xdr:row>56</xdr:row>
      <xdr:rowOff>36068</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56210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46245</xdr:rowOff>
    </xdr:from>
    <xdr:ext cx="7366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5290800" y="9304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101346</xdr:rowOff>
    </xdr:from>
    <xdr:to>
      <xdr:col>74</xdr:col>
      <xdr:colOff>31750</xdr:colOff>
      <xdr:row>56</xdr:row>
      <xdr:rowOff>31496</xdr:rowOff>
    </xdr:to>
    <xdr:sp macro="" textlink="">
      <xdr:nvSpPr>
        <xdr:cNvPr id="273" name="楕円 272">
          <a:extLst>
            <a:ext uri="{FF2B5EF4-FFF2-40B4-BE49-F238E27FC236}">
              <a16:creationId xmlns:a16="http://schemas.microsoft.com/office/drawing/2014/main" id="{00000000-0008-0000-0400-000011010000}"/>
            </a:ext>
          </a:extLst>
        </xdr:cNvPr>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41673</xdr:rowOff>
    </xdr:from>
    <xdr:ext cx="762000" cy="259045"/>
    <xdr:sp macro="" textlink="">
      <xdr:nvSpPr>
        <xdr:cNvPr id="274" name="テキスト ボックス 273">
          <a:extLst>
            <a:ext uri="{FF2B5EF4-FFF2-40B4-BE49-F238E27FC236}">
              <a16:creationId xmlns:a16="http://schemas.microsoft.com/office/drawing/2014/main" id="{00000000-0008-0000-0400-000012010000}"/>
            </a:ext>
          </a:extLst>
        </xdr:cNvPr>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147066</xdr:rowOff>
    </xdr:from>
    <xdr:to>
      <xdr:col>69</xdr:col>
      <xdr:colOff>142875</xdr:colOff>
      <xdr:row>56</xdr:row>
      <xdr:rowOff>77216</xdr:rowOff>
    </xdr:to>
    <xdr:sp macro="" textlink="">
      <xdr:nvSpPr>
        <xdr:cNvPr id="275" name="楕円 274">
          <a:extLst>
            <a:ext uri="{FF2B5EF4-FFF2-40B4-BE49-F238E27FC236}">
              <a16:creationId xmlns:a16="http://schemas.microsoft.com/office/drawing/2014/main" id="{00000000-0008-0000-0400-000013010000}"/>
            </a:ext>
          </a:extLst>
        </xdr:cNvPr>
        <xdr:cNvSpPr/>
      </xdr:nvSpPr>
      <xdr:spPr>
        <a:xfrm>
          <a:off x="13843000" y="957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87393</xdr:rowOff>
    </xdr:from>
    <xdr:ext cx="762000" cy="259045"/>
    <xdr:sp macro="" textlink="">
      <xdr:nvSpPr>
        <xdr:cNvPr id="276" name="テキスト ボックス 275">
          <a:extLst>
            <a:ext uri="{FF2B5EF4-FFF2-40B4-BE49-F238E27FC236}">
              <a16:creationId xmlns:a16="http://schemas.microsoft.com/office/drawing/2014/main" id="{00000000-0008-0000-0400-000014010000}"/>
            </a:ext>
          </a:extLst>
        </xdr:cNvPr>
        <xdr:cNvSpPr txBox="1"/>
      </xdr:nvSpPr>
      <xdr:spPr>
        <a:xfrm>
          <a:off x="13512800" y="934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160782</xdr:rowOff>
    </xdr:from>
    <xdr:to>
      <xdr:col>65</xdr:col>
      <xdr:colOff>53975</xdr:colOff>
      <xdr:row>56</xdr:row>
      <xdr:rowOff>90932</xdr:rowOff>
    </xdr:to>
    <xdr:sp macro="" textlink="">
      <xdr:nvSpPr>
        <xdr:cNvPr id="277" name="楕円 276">
          <a:extLst>
            <a:ext uri="{FF2B5EF4-FFF2-40B4-BE49-F238E27FC236}">
              <a16:creationId xmlns:a16="http://schemas.microsoft.com/office/drawing/2014/main" id="{00000000-0008-0000-0400-000015010000}"/>
            </a:ext>
          </a:extLst>
        </xdr:cNvPr>
        <xdr:cNvSpPr/>
      </xdr:nvSpPr>
      <xdr:spPr>
        <a:xfrm>
          <a:off x="12954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101109</xdr:rowOff>
    </xdr:from>
    <xdr:ext cx="762000" cy="259045"/>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623800" y="9359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各種団体への補助金については、「補助金等見直しに関する指針」により、原則事業費補助としている。また、真に町民の利益に役立つ活動を支援する仕組みをつくるために３年ごとに見直しを行い、限られた財源の公平・公正な活用に努めており、類似団体等と比較して低い割合となってい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8" name="テキスト ボックス 297">
          <a:extLst>
            <a:ext uri="{FF2B5EF4-FFF2-40B4-BE49-F238E27FC236}">
              <a16:creationId xmlns:a16="http://schemas.microsoft.com/office/drawing/2014/main" id="{00000000-0008-0000-0400-00002A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0" name="テキスト ボックス 299">
          <a:extLst>
            <a:ext uri="{FF2B5EF4-FFF2-40B4-BE49-F238E27FC236}">
              <a16:creationId xmlns:a16="http://schemas.microsoft.com/office/drawing/2014/main" id="{00000000-0008-0000-0400-00002C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2" name="補助費等グラフ枠">
          <a:extLst>
            <a:ext uri="{FF2B5EF4-FFF2-40B4-BE49-F238E27FC236}">
              <a16:creationId xmlns:a16="http://schemas.microsoft.com/office/drawing/2014/main" id="{00000000-0008-0000-0400-00002E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72136</xdr:rowOff>
    </xdr:from>
    <xdr:to>
      <xdr:col>82</xdr:col>
      <xdr:colOff>107950</xdr:colOff>
      <xdr:row>40</xdr:row>
      <xdr:rowOff>145288</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6510000" y="5901436"/>
          <a:ext cx="0" cy="1101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4" name="補助費等最小値テキスト">
          <a:extLst>
            <a:ext uri="{FF2B5EF4-FFF2-40B4-BE49-F238E27FC236}">
              <a16:creationId xmlns:a16="http://schemas.microsoft.com/office/drawing/2014/main" id="{00000000-0008-0000-0400-000030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158513</xdr:rowOff>
    </xdr:from>
    <xdr:ext cx="762000" cy="259045"/>
    <xdr:sp macro="" textlink="">
      <xdr:nvSpPr>
        <xdr:cNvPr id="306" name="補助費等最大値テキスト">
          <a:extLst>
            <a:ext uri="{FF2B5EF4-FFF2-40B4-BE49-F238E27FC236}">
              <a16:creationId xmlns:a16="http://schemas.microsoft.com/office/drawing/2014/main" id="{00000000-0008-0000-0400-000032010000}"/>
            </a:ext>
          </a:extLst>
        </xdr:cNvPr>
        <xdr:cNvSpPr txBox="1"/>
      </xdr:nvSpPr>
      <xdr:spPr>
        <a:xfrm>
          <a:off x="16598900" y="5644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72136</xdr:rowOff>
    </xdr:from>
    <xdr:to>
      <xdr:col>82</xdr:col>
      <xdr:colOff>196850</xdr:colOff>
      <xdr:row>34</xdr:row>
      <xdr:rowOff>72136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6421100" y="590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85852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5671800" y="623976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13987</xdr:rowOff>
    </xdr:from>
    <xdr:ext cx="762000" cy="259045"/>
    <xdr:sp macro="" textlink="">
      <xdr:nvSpPr>
        <xdr:cNvPr id="309" name="補助費等平均値テキスト">
          <a:extLst>
            <a:ext uri="{FF2B5EF4-FFF2-40B4-BE49-F238E27FC236}">
              <a16:creationId xmlns:a16="http://schemas.microsoft.com/office/drawing/2014/main" id="{00000000-0008-0000-0400-000035010000}"/>
            </a:ext>
          </a:extLst>
        </xdr:cNvPr>
        <xdr:cNvSpPr txBox="1"/>
      </xdr:nvSpPr>
      <xdr:spPr>
        <a:xfrm>
          <a:off x="16598900" y="6357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41910</xdr:rowOff>
    </xdr:from>
    <xdr:to>
      <xdr:col>82</xdr:col>
      <xdr:colOff>158750</xdr:colOff>
      <xdr:row>37</xdr:row>
      <xdr:rowOff>143510</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64592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49276</xdr:rowOff>
    </xdr:from>
    <xdr:to>
      <xdr:col>78</xdr:col>
      <xdr:colOff>69850</xdr:colOff>
      <xdr:row>36</xdr:row>
      <xdr:rowOff>67564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4782800" y="622147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5334</xdr:rowOff>
    </xdr:from>
    <xdr:to>
      <xdr:col>78</xdr:col>
      <xdr:colOff>120650</xdr:colOff>
      <xdr:row>37</xdr:row>
      <xdr:rowOff>106934</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91711</xdr:rowOff>
    </xdr:from>
    <xdr:ext cx="7366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35560</xdr:rowOff>
    </xdr:from>
    <xdr:to>
      <xdr:col>73</xdr:col>
      <xdr:colOff>180975</xdr:colOff>
      <xdr:row>36</xdr:row>
      <xdr:rowOff>49276</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3893800" y="6207760"/>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55135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401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35560</xdr:rowOff>
    </xdr:from>
    <xdr:to>
      <xdr:col>69</xdr:col>
      <xdr:colOff>92075</xdr:colOff>
      <xdr:row>36</xdr:row>
      <xdr:rowOff>67564</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004800" y="620776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9906</xdr:rowOff>
    </xdr:from>
    <xdr:to>
      <xdr:col>69</xdr:col>
      <xdr:colOff>142875</xdr:colOff>
      <xdr:row>37</xdr:row>
      <xdr:rowOff>111506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3843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96283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512800" y="64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35052</xdr:rowOff>
    </xdr:from>
    <xdr:to>
      <xdr:col>82</xdr:col>
      <xdr:colOff>158750</xdr:colOff>
      <xdr:row>36</xdr:row>
      <xdr:rowOff>136652</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64592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51579</xdr:rowOff>
    </xdr:from>
    <xdr:ext cx="762000" cy="259045"/>
    <xdr:sp macro="" textlink="">
      <xdr:nvSpPr>
        <xdr:cNvPr id="328" name="補助費等該当値テキスト">
          <a:extLst>
            <a:ext uri="{FF2B5EF4-FFF2-40B4-BE49-F238E27FC236}">
              <a16:creationId xmlns:a16="http://schemas.microsoft.com/office/drawing/2014/main" id="{00000000-0008-0000-0400-000048010000}"/>
            </a:ext>
          </a:extLst>
        </xdr:cNvPr>
        <xdr:cNvSpPr txBox="1"/>
      </xdr:nvSpPr>
      <xdr:spPr>
        <a:xfrm>
          <a:off x="16598900" y="605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169926</xdr:rowOff>
    </xdr:from>
    <xdr:to>
      <xdr:col>74</xdr:col>
      <xdr:colOff>31750</xdr:colOff>
      <xdr:row>36</xdr:row>
      <xdr:rowOff>100076</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4732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110253</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4401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156210</xdr:rowOff>
    </xdr:from>
    <xdr:to>
      <xdr:col>69</xdr:col>
      <xdr:colOff>142875</xdr:colOff>
      <xdr:row>36</xdr:row>
      <xdr:rowOff>86360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38430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96537</xdr:rowOff>
    </xdr:from>
    <xdr:ext cx="7620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3512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16764</xdr:rowOff>
    </xdr:from>
    <xdr:to>
      <xdr:col>65</xdr:col>
      <xdr:colOff>53975</xdr:colOff>
      <xdr:row>36</xdr:row>
      <xdr:rowOff>118364</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2954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128541</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2623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北海道平均や類似団体に比較して高い割合となっており、償還額を上回る地方債の新規発行はしない方針とし、引き続き比率抑制に努めていく。</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a:extLst>
            <a:ext uri="{FF2B5EF4-FFF2-40B4-BE49-F238E27FC236}">
              <a16:creationId xmlns:a16="http://schemas.microsoft.com/office/drawing/2014/main" id="{00000000-0008-0000-0400-00006A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73661</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flipV="1">
          <a:off x="4826000" y="125095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45738</xdr:rowOff>
    </xdr:from>
    <xdr:ext cx="762000" cy="259045"/>
    <xdr:sp macro="" textlink="">
      <xdr:nvSpPr>
        <xdr:cNvPr id="364" name="公債費最小値テキスト">
          <a:extLst>
            <a:ext uri="{FF2B5EF4-FFF2-40B4-BE49-F238E27FC236}">
              <a16:creationId xmlns:a16="http://schemas.microsoft.com/office/drawing/2014/main" id="{00000000-0008-0000-0400-00006C010000}"/>
            </a:ext>
          </a:extLst>
        </xdr:cNvPr>
        <xdr:cNvSpPr txBox="1"/>
      </xdr:nvSpPr>
      <xdr:spPr>
        <a:xfrm>
          <a:off x="4914900" y="13933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73661</xdr:rowOff>
    </xdr:from>
    <xdr:to>
      <xdr:col>24</xdr:col>
      <xdr:colOff>114300</xdr:colOff>
      <xdr:row>81</xdr:row>
      <xdr:rowOff>73661</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4737100" y="13961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6" name="公債費最大値テキスト">
          <a:extLst>
            <a:ext uri="{FF2B5EF4-FFF2-40B4-BE49-F238E27FC236}">
              <a16:creationId xmlns:a16="http://schemas.microsoft.com/office/drawing/2014/main" id="{00000000-0008-0000-0400-00006E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31750</xdr:rowOff>
    </xdr:from>
    <xdr:to>
      <xdr:col>24</xdr:col>
      <xdr:colOff>25400</xdr:colOff>
      <xdr:row>78</xdr:row>
      <xdr:rowOff>96520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987800" y="1340485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146066</xdr:rowOff>
    </xdr:from>
    <xdr:ext cx="762000" cy="259045"/>
    <xdr:sp macro="" textlink="">
      <xdr:nvSpPr>
        <xdr:cNvPr id="369" name="公債費平均値テキスト">
          <a:extLst>
            <a:ext uri="{FF2B5EF4-FFF2-40B4-BE49-F238E27FC236}">
              <a16:creationId xmlns:a16="http://schemas.microsoft.com/office/drawing/2014/main" id="{00000000-0008-0000-0400-000071010000}"/>
            </a:ext>
          </a:extLst>
        </xdr:cNvPr>
        <xdr:cNvSpPr txBox="1"/>
      </xdr:nvSpPr>
      <xdr:spPr>
        <a:xfrm>
          <a:off x="4914900" y="130048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129539</xdr:rowOff>
    </xdr:from>
    <xdr:to>
      <xdr:col>24</xdr:col>
      <xdr:colOff>76200</xdr:colOff>
      <xdr:row>77</xdr:row>
      <xdr:rowOff>59689</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47752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96520</xdr:rowOff>
    </xdr:from>
    <xdr:to>
      <xdr:col>19</xdr:col>
      <xdr:colOff>187325</xdr:colOff>
      <xdr:row>78</xdr:row>
      <xdr:rowOff>104139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flipV="1">
          <a:off x="3098800" y="134696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163830</xdr:rowOff>
    </xdr:from>
    <xdr:to>
      <xdr:col>20</xdr:col>
      <xdr:colOff>38100</xdr:colOff>
      <xdr:row>77</xdr:row>
      <xdr:rowOff>93980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937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104157</xdr:rowOff>
    </xdr:from>
    <xdr:ext cx="7366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3606800" y="12962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104139</xdr:rowOff>
    </xdr:from>
    <xdr:to>
      <xdr:col>15</xdr:col>
      <xdr:colOff>98425</xdr:colOff>
      <xdr:row>78</xdr:row>
      <xdr:rowOff>127000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2209800" y="134772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118111</xdr:rowOff>
    </xdr:from>
    <xdr:to>
      <xdr:col>15</xdr:col>
      <xdr:colOff>149225</xdr:colOff>
      <xdr:row>77</xdr:row>
      <xdr:rowOff>48261</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3048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58437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717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66039</xdr:rowOff>
    </xdr:from>
    <xdr:to>
      <xdr:col>11</xdr:col>
      <xdr:colOff>9525</xdr:colOff>
      <xdr:row>78</xdr:row>
      <xdr:rowOff>127000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a:off x="1320800" y="13439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140970</xdr:rowOff>
    </xdr:from>
    <xdr:to>
      <xdr:col>11</xdr:col>
      <xdr:colOff>60325</xdr:colOff>
      <xdr:row>77</xdr:row>
      <xdr:rowOff>71120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2159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81297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828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140970</xdr:rowOff>
    </xdr:from>
    <xdr:to>
      <xdr:col>6</xdr:col>
      <xdr:colOff>171450</xdr:colOff>
      <xdr:row>77</xdr:row>
      <xdr:rowOff>71120</xdr:rowOff>
    </xdr:to>
    <xdr:sp macro="" textlink="">
      <xdr:nvSpPr>
        <xdr:cNvPr id="380" name="フローチャート: 判断 379">
          <a:extLst>
            <a:ext uri="{FF2B5EF4-FFF2-40B4-BE49-F238E27FC236}">
              <a16:creationId xmlns:a16="http://schemas.microsoft.com/office/drawing/2014/main" id="{00000000-0008-0000-0400-00007C010000}"/>
            </a:ext>
          </a:extLst>
        </xdr:cNvPr>
        <xdr:cNvSpPr/>
      </xdr:nvSpPr>
      <xdr:spPr>
        <a:xfrm>
          <a:off x="1270000" y="13171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81297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939800" y="12940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152400</xdr:rowOff>
    </xdr:from>
    <xdr:to>
      <xdr:col>24</xdr:col>
      <xdr:colOff>76200</xdr:colOff>
      <xdr:row>78</xdr:row>
      <xdr:rowOff>82550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47752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124477</xdr:rowOff>
    </xdr:from>
    <xdr:ext cx="762000" cy="259045"/>
    <xdr:sp macro="" textlink="">
      <xdr:nvSpPr>
        <xdr:cNvPr id="388" name="公債費該当値テキスト">
          <a:extLst>
            <a:ext uri="{FF2B5EF4-FFF2-40B4-BE49-F238E27FC236}">
              <a16:creationId xmlns:a16="http://schemas.microsoft.com/office/drawing/2014/main" id="{00000000-0008-0000-0400-000084010000}"/>
            </a:ext>
          </a:extLst>
        </xdr:cNvPr>
        <xdr:cNvSpPr txBox="1"/>
      </xdr:nvSpPr>
      <xdr:spPr>
        <a:xfrm>
          <a:off x="49149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45720</xdr:rowOff>
    </xdr:from>
    <xdr:to>
      <xdr:col>20</xdr:col>
      <xdr:colOff>38100</xdr:colOff>
      <xdr:row>78</xdr:row>
      <xdr:rowOff>147320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39370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132097</xdr:rowOff>
    </xdr:from>
    <xdr:ext cx="7366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606800" y="1350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53339</xdr:rowOff>
    </xdr:from>
    <xdr:to>
      <xdr:col>15</xdr:col>
      <xdr:colOff>149225</xdr:colOff>
      <xdr:row>78</xdr:row>
      <xdr:rowOff>154939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3048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139716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2717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15239</xdr:rowOff>
    </xdr:from>
    <xdr:to>
      <xdr:col>6</xdr:col>
      <xdr:colOff>171450</xdr:colOff>
      <xdr:row>78</xdr:row>
      <xdr:rowOff>116839</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1270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101616</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939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人件費、扶助費、補助費等、その他の項目が類似団体の平均を下回っていること、公債費以外の比率は、類似団体の平均を下回っている。</a:t>
          </a:r>
          <a:endParaRPr lang="ja-JP" altLang="ja-JP" sz="1400">
            <a:effectLst/>
          </a:endParaRPr>
        </a:p>
        <a:p>
          <a:r>
            <a:rPr kumimoji="1" lang="ja-JP" altLang="ja-JP" sz="1100">
              <a:solidFill>
                <a:schemeClr val="dk1"/>
              </a:solidFill>
              <a:effectLst/>
              <a:latin typeface="+mn-lt"/>
              <a:ea typeface="+mn-ea"/>
              <a:cs typeface="+mn-cs"/>
            </a:rPr>
            <a:t>　経常収支比率は経常的な収入である普通交付税の額にも影響されるが、適正に財源を確保する一方、地方債の新規発行の抑制に努め、公債費等の割合が高くならないように努めていく。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a:extLst>
            <a:ext uri="{FF2B5EF4-FFF2-40B4-BE49-F238E27FC236}">
              <a16:creationId xmlns:a16="http://schemas.microsoft.com/office/drawing/2014/main" id="{00000000-0008-0000-0400-0000A5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117856</xdr:rowOff>
    </xdr:from>
    <xdr:to>
      <xdr:col>82</xdr:col>
      <xdr:colOff>107950</xdr:colOff>
      <xdr:row>79</xdr:row>
      <xdr:rowOff>78994</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flipV="1">
          <a:off x="16510000" y="12462256"/>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51071</xdr:rowOff>
    </xdr:from>
    <xdr:ext cx="762000" cy="259045"/>
    <xdr:sp macro="" textlink="">
      <xdr:nvSpPr>
        <xdr:cNvPr id="423" name="公債費以外最小値テキスト">
          <a:extLst>
            <a:ext uri="{FF2B5EF4-FFF2-40B4-BE49-F238E27FC236}">
              <a16:creationId xmlns:a16="http://schemas.microsoft.com/office/drawing/2014/main" id="{00000000-0008-0000-0400-0000A7010000}"/>
            </a:ext>
          </a:extLst>
        </xdr:cNvPr>
        <xdr:cNvSpPr txBox="1"/>
      </xdr:nvSpPr>
      <xdr:spPr>
        <a:xfrm>
          <a:off x="16598900" y="1359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78994</xdr:rowOff>
    </xdr:from>
    <xdr:to>
      <xdr:col>82</xdr:col>
      <xdr:colOff>196850</xdr:colOff>
      <xdr:row>79</xdr:row>
      <xdr:rowOff>78994</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3623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32783</xdr:rowOff>
    </xdr:from>
    <xdr:ext cx="762000" cy="259045"/>
    <xdr:sp macro="" textlink="">
      <xdr:nvSpPr>
        <xdr:cNvPr id="425" name="公債費以外最大値テキスト">
          <a:extLst>
            <a:ext uri="{FF2B5EF4-FFF2-40B4-BE49-F238E27FC236}">
              <a16:creationId xmlns:a16="http://schemas.microsoft.com/office/drawing/2014/main" id="{00000000-0008-0000-0400-0000A9010000}"/>
            </a:ext>
          </a:extLst>
        </xdr:cNvPr>
        <xdr:cNvSpPr txBox="1"/>
      </xdr:nvSpPr>
      <xdr:spPr>
        <a:xfrm>
          <a:off x="16598900" y="12205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117856</xdr:rowOff>
    </xdr:from>
    <xdr:to>
      <xdr:col>82</xdr:col>
      <xdr:colOff>196850</xdr:colOff>
      <xdr:row>72</xdr:row>
      <xdr:rowOff>117856</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6421100" y="12462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30988</xdr:rowOff>
    </xdr:from>
    <xdr:to>
      <xdr:col>82</xdr:col>
      <xdr:colOff>107950</xdr:colOff>
      <xdr:row>75</xdr:row>
      <xdr:rowOff>60706</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a:off x="15671800" y="12718288"/>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41419</xdr:rowOff>
    </xdr:from>
    <xdr:ext cx="762000" cy="259045"/>
    <xdr:sp macro="" textlink="">
      <xdr:nvSpPr>
        <xdr:cNvPr id="428" name="公債費以外平均値テキスト">
          <a:extLst>
            <a:ext uri="{FF2B5EF4-FFF2-40B4-BE49-F238E27FC236}">
              <a16:creationId xmlns:a16="http://schemas.microsoft.com/office/drawing/2014/main" id="{00000000-0008-0000-0400-0000AC010000}"/>
            </a:ext>
          </a:extLst>
        </xdr:cNvPr>
        <xdr:cNvSpPr txBox="1"/>
      </xdr:nvSpPr>
      <xdr:spPr>
        <a:xfrm>
          <a:off x="16598900" y="12900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69342</xdr:rowOff>
    </xdr:from>
    <xdr:to>
      <xdr:col>82</xdr:col>
      <xdr:colOff>158750</xdr:colOff>
      <xdr:row>75</xdr:row>
      <xdr:rowOff>170942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6459200" y="12928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133858</xdr:rowOff>
    </xdr:from>
    <xdr:to>
      <xdr:col>78</xdr:col>
      <xdr:colOff>69850</xdr:colOff>
      <xdr:row>74</xdr:row>
      <xdr:rowOff>30988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4782800" y="1264970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14478</xdr:rowOff>
    </xdr:from>
    <xdr:to>
      <xdr:col>78</xdr:col>
      <xdr:colOff>120650</xdr:colOff>
      <xdr:row>75</xdr:row>
      <xdr:rowOff>116078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5621000" y="1287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100855</xdr:rowOff>
    </xdr:from>
    <xdr:ext cx="7366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290800" y="12959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133858</xdr:rowOff>
    </xdr:from>
    <xdr:to>
      <xdr:col>73</xdr:col>
      <xdr:colOff>180975</xdr:colOff>
      <xdr:row>74</xdr:row>
      <xdr:rowOff>53848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893800" y="1264970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94488</xdr:rowOff>
    </xdr:from>
    <xdr:to>
      <xdr:col>74</xdr:col>
      <xdr:colOff>31750</xdr:colOff>
      <xdr:row>75</xdr:row>
      <xdr:rowOff>24638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4732000" y="1278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9415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401800" y="1286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53848</xdr:rowOff>
    </xdr:from>
    <xdr:to>
      <xdr:col>69</xdr:col>
      <xdr:colOff>92075</xdr:colOff>
      <xdr:row>75</xdr:row>
      <xdr:rowOff>83566</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3004800" y="12741148"/>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64770</xdr:rowOff>
    </xdr:from>
    <xdr:to>
      <xdr:col>69</xdr:col>
      <xdr:colOff>142875</xdr:colOff>
      <xdr:row>75</xdr:row>
      <xdr:rowOff>166370</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3843000" y="1292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151147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3512800" y="13009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105918</xdr:rowOff>
    </xdr:from>
    <xdr:to>
      <xdr:col>65</xdr:col>
      <xdr:colOff>53975</xdr:colOff>
      <xdr:row>76</xdr:row>
      <xdr:rowOff>36069</xdr:rowOff>
    </xdr:to>
    <xdr:sp macro="" textlink="">
      <xdr:nvSpPr>
        <xdr:cNvPr id="439" name="フローチャート: 判断 438">
          <a:extLst>
            <a:ext uri="{FF2B5EF4-FFF2-40B4-BE49-F238E27FC236}">
              <a16:creationId xmlns:a16="http://schemas.microsoft.com/office/drawing/2014/main" id="{00000000-0008-0000-0400-0000B7010000}"/>
            </a:ext>
          </a:extLst>
        </xdr:cNvPr>
        <xdr:cNvSpPr/>
      </xdr:nvSpPr>
      <xdr:spPr>
        <a:xfrm>
          <a:off x="12954000" y="1296466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20845</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623800" y="13051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9906</xdr:rowOff>
    </xdr:from>
    <xdr:to>
      <xdr:col>82</xdr:col>
      <xdr:colOff>158750</xdr:colOff>
      <xdr:row>75</xdr:row>
      <xdr:rowOff>111506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6459200" y="1286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26433</xdr:rowOff>
    </xdr:from>
    <xdr:ext cx="762000" cy="259045"/>
    <xdr:sp macro="" textlink="">
      <xdr:nvSpPr>
        <xdr:cNvPr id="447" name="公債費以外該当値テキスト">
          <a:extLst>
            <a:ext uri="{FF2B5EF4-FFF2-40B4-BE49-F238E27FC236}">
              <a16:creationId xmlns:a16="http://schemas.microsoft.com/office/drawing/2014/main" id="{00000000-0008-0000-0400-0000BF010000}"/>
            </a:ext>
          </a:extLst>
        </xdr:cNvPr>
        <xdr:cNvSpPr txBox="1"/>
      </xdr:nvSpPr>
      <xdr:spPr>
        <a:xfrm>
          <a:off x="16598900" y="12713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151638</xdr:rowOff>
    </xdr:from>
    <xdr:to>
      <xdr:col>78</xdr:col>
      <xdr:colOff>120650</xdr:colOff>
      <xdr:row>74</xdr:row>
      <xdr:rowOff>81788</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5621000" y="1266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91965</xdr:rowOff>
    </xdr:from>
    <xdr:ext cx="7366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290800" y="12436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83058</xdr:rowOff>
    </xdr:from>
    <xdr:to>
      <xdr:col>74</xdr:col>
      <xdr:colOff>31750</xdr:colOff>
      <xdr:row>74</xdr:row>
      <xdr:rowOff>13208</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4732000" y="1259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23385</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4401800" y="1236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3048</xdr:rowOff>
    </xdr:from>
    <xdr:to>
      <xdr:col>69</xdr:col>
      <xdr:colOff>142875</xdr:colOff>
      <xdr:row>74</xdr:row>
      <xdr:rowOff>104648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3843000" y="12690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114825</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3512800" y="1245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32766</xdr:rowOff>
    </xdr:from>
    <xdr:to>
      <xdr:col>65</xdr:col>
      <xdr:colOff>53975</xdr:colOff>
      <xdr:row>75</xdr:row>
      <xdr:rowOff>134366</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2954000" y="12891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144543</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2623800" y="12660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30356</xdr:rowOff>
    </xdr:from>
    <xdr:to>
      <xdr:col>29</xdr:col>
      <xdr:colOff>127000</xdr:colOff>
      <xdr:row>19</xdr:row>
      <xdr:rowOff>154412</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306831"/>
          <a:ext cx="0" cy="115275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126489</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431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154412</xdr:rowOff>
    </xdr:from>
    <xdr:to>
      <xdr:col>30</xdr:col>
      <xdr:colOff>25400</xdr:colOff>
      <xdr:row>19</xdr:row>
      <xdr:rowOff>154412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45958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116733</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205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30356</xdr:rowOff>
    </xdr:from>
    <xdr:to>
      <xdr:col>30</xdr:col>
      <xdr:colOff>25400</xdr:colOff>
      <xdr:row>13</xdr:row>
      <xdr:rowOff>30356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3068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57157</xdr:rowOff>
    </xdr:from>
    <xdr:to>
      <xdr:col>29</xdr:col>
      <xdr:colOff>127000</xdr:colOff>
      <xdr:row>16</xdr:row>
      <xdr:rowOff>108624</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847982"/>
          <a:ext cx="647700" cy="514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131710</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9225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159633</xdr:rowOff>
    </xdr:from>
    <xdr:to>
      <xdr:col>29</xdr:col>
      <xdr:colOff>177800</xdr:colOff>
      <xdr:row>17</xdr:row>
      <xdr:rowOff>89783</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950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97765</xdr:rowOff>
    </xdr:from>
    <xdr:to>
      <xdr:col>26</xdr:col>
      <xdr:colOff>50800</xdr:colOff>
      <xdr:row>16</xdr:row>
      <xdr:rowOff>108624</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4305300" y="2888590"/>
          <a:ext cx="698500" cy="10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30789</xdr:rowOff>
    </xdr:from>
    <xdr:to>
      <xdr:col>26</xdr:col>
      <xdr:colOff>101600</xdr:colOff>
      <xdr:row>17</xdr:row>
      <xdr:rowOff>132389</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9930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117166</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3079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97765</xdr:rowOff>
    </xdr:from>
    <xdr:to>
      <xdr:col>22</xdr:col>
      <xdr:colOff>114300</xdr:colOff>
      <xdr:row>16</xdr:row>
      <xdr:rowOff>168535</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888590"/>
          <a:ext cx="698500" cy="707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55355</xdr:rowOff>
    </xdr:from>
    <xdr:to>
      <xdr:col>22</xdr:col>
      <xdr:colOff>165100</xdr:colOff>
      <xdr:row>17</xdr:row>
      <xdr:rowOff>156955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30176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141732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3104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168535</xdr:rowOff>
    </xdr:from>
    <xdr:to>
      <xdr:col>18</xdr:col>
      <xdr:colOff>177800</xdr:colOff>
      <xdr:row>17</xdr:row>
      <xdr:rowOff>3865</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2908300" y="2959360"/>
          <a:ext cx="698500" cy="67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81159</xdr:rowOff>
    </xdr:from>
    <xdr:to>
      <xdr:col>19</xdr:col>
      <xdr:colOff>38100</xdr:colOff>
      <xdr:row>18</xdr:row>
      <xdr:rowOff>11309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3043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167536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3129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102570</xdr:rowOff>
    </xdr:from>
    <xdr:to>
      <xdr:col>15</xdr:col>
      <xdr:colOff>101600</xdr:colOff>
      <xdr:row>18</xdr:row>
      <xdr:rowOff>32720</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30648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17497</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3151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6357</xdr:rowOff>
    </xdr:from>
    <xdr:to>
      <xdr:col>29</xdr:col>
      <xdr:colOff>177800</xdr:colOff>
      <xdr:row>16</xdr:row>
      <xdr:rowOff>107957</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797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22884</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642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57824</xdr:rowOff>
    </xdr:from>
    <xdr:to>
      <xdr:col>26</xdr:col>
      <xdr:colOff>101600</xdr:colOff>
      <xdr:row>16</xdr:row>
      <xdr:rowOff>159424</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8486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169601</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617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46965</xdr:rowOff>
    </xdr:from>
    <xdr:to>
      <xdr:col>22</xdr:col>
      <xdr:colOff>165100</xdr:colOff>
      <xdr:row>16</xdr:row>
      <xdr:rowOff>148565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8377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158742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606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117735</xdr:rowOff>
    </xdr:from>
    <xdr:to>
      <xdr:col>19</xdr:col>
      <xdr:colOff>38100</xdr:colOff>
      <xdr:row>17</xdr:row>
      <xdr:rowOff>47885</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908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58062</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67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124515</xdr:rowOff>
    </xdr:from>
    <xdr:to>
      <xdr:col>15</xdr:col>
      <xdr:colOff>101600</xdr:colOff>
      <xdr:row>17</xdr:row>
      <xdr:rowOff>54665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9153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64842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68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140063</xdr:rowOff>
    </xdr:from>
    <xdr:to>
      <xdr:col>29</xdr:col>
      <xdr:colOff>127000</xdr:colOff>
      <xdr:row>37</xdr:row>
      <xdr:rowOff>331532</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13"/>
          <a:ext cx="0" cy="139161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303609</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28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331532</xdr:rowOff>
    </xdr:from>
    <xdr:to>
      <xdr:col>30</xdr:col>
      <xdr:colOff>25400</xdr:colOff>
      <xdr:row>37</xdr:row>
      <xdr:rowOff>331532</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562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54990</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140063</xdr:rowOff>
    </xdr:from>
    <xdr:to>
      <xdr:col>30</xdr:col>
      <xdr:colOff>25400</xdr:colOff>
      <xdr:row>33</xdr:row>
      <xdr:rowOff>140063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31118</xdr:rowOff>
    </xdr:from>
    <xdr:to>
      <xdr:col>29</xdr:col>
      <xdr:colOff>127000</xdr:colOff>
      <xdr:row>35</xdr:row>
      <xdr:rowOff>41553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6641468"/>
          <a:ext cx="647700" cy="104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112693</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230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140616</xdr:rowOff>
    </xdr:from>
    <xdr:to>
      <xdr:col>29</xdr:col>
      <xdr:colOff>177800</xdr:colOff>
      <xdr:row>35</xdr:row>
      <xdr:rowOff>242216</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5096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340871</xdr:rowOff>
    </xdr:from>
    <xdr:to>
      <xdr:col>26</xdr:col>
      <xdr:colOff>50800</xdr:colOff>
      <xdr:row>35</xdr:row>
      <xdr:rowOff>31118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6608321"/>
          <a:ext cx="698500" cy="331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152258</xdr:rowOff>
    </xdr:from>
    <xdr:to>
      <xdr:col>26</xdr:col>
      <xdr:colOff>101600</xdr:colOff>
      <xdr:row>35</xdr:row>
      <xdr:rowOff>253858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7626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238635</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848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340871</xdr:rowOff>
    </xdr:from>
    <xdr:to>
      <xdr:col>22</xdr:col>
      <xdr:colOff>114300</xdr:colOff>
      <xdr:row>35</xdr:row>
      <xdr:rowOff>24636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6608321"/>
          <a:ext cx="698500" cy="266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213736</xdr:rowOff>
    </xdr:from>
    <xdr:to>
      <xdr:col>22</xdr:col>
      <xdr:colOff>165100</xdr:colOff>
      <xdr:row>35</xdr:row>
      <xdr:rowOff>315336</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240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300113</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910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24636</xdr:rowOff>
    </xdr:from>
    <xdr:to>
      <xdr:col>18</xdr:col>
      <xdr:colOff>177800</xdr:colOff>
      <xdr:row>35</xdr:row>
      <xdr:rowOff>173716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6634986"/>
          <a:ext cx="698500" cy="1490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299510</xdr:rowOff>
    </xdr:from>
    <xdr:to>
      <xdr:col>19</xdr:col>
      <xdr:colOff>38100</xdr:colOff>
      <xdr:row>36</xdr:row>
      <xdr:rowOff>58210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909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42987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9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331105</xdr:rowOff>
    </xdr:from>
    <xdr:to>
      <xdr:col>15</xdr:col>
      <xdr:colOff>101600</xdr:colOff>
      <xdr:row>36</xdr:row>
      <xdr:rowOff>89805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414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74582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7027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333653</xdr:rowOff>
    </xdr:from>
    <xdr:to>
      <xdr:col>29</xdr:col>
      <xdr:colOff>177800</xdr:colOff>
      <xdr:row>35</xdr:row>
      <xdr:rowOff>92353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66011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178730</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6446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323218</xdr:rowOff>
    </xdr:from>
    <xdr:to>
      <xdr:col>26</xdr:col>
      <xdr:colOff>101600</xdr:colOff>
      <xdr:row>35</xdr:row>
      <xdr:rowOff>81918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6590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92096</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6359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290071</xdr:rowOff>
    </xdr:from>
    <xdr:to>
      <xdr:col>22</xdr:col>
      <xdr:colOff>165100</xdr:colOff>
      <xdr:row>35</xdr:row>
      <xdr:rowOff>48771</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5575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58948</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3263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316736</xdr:rowOff>
    </xdr:from>
    <xdr:to>
      <xdr:col>19</xdr:col>
      <xdr:colOff>38100</xdr:colOff>
      <xdr:row>35</xdr:row>
      <xdr:rowOff>75436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6584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85613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6353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122916</xdr:rowOff>
    </xdr:from>
    <xdr:to>
      <xdr:col>15</xdr:col>
      <xdr:colOff>101600</xdr:colOff>
      <xdr:row>35</xdr:row>
      <xdr:rowOff>224516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67332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234693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6502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6,626
6,581
343.66
9,791,726
9,568,831
217,933
5,233,506
16,477,148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43659</xdr:rowOff>
    </xdr:from>
    <xdr:to>
      <xdr:col>24</xdr:col>
      <xdr:colOff>62865</xdr:colOff>
      <xdr:row>38</xdr:row>
      <xdr:rowOff>91311</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58609"/>
          <a:ext cx="1270" cy="1247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95138</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610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91311</xdr:rowOff>
    </xdr:from>
    <xdr:to>
      <xdr:col>24</xdr:col>
      <xdr:colOff>152400</xdr:colOff>
      <xdr:row>38</xdr:row>
      <xdr:rowOff>91311</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6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161786</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133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43659</xdr:rowOff>
    </xdr:from>
    <xdr:to>
      <xdr:col>24</xdr:col>
      <xdr:colOff>152400</xdr:colOff>
      <xdr:row>31</xdr:row>
      <xdr:rowOff>43659</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5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142158</xdr:rowOff>
    </xdr:from>
    <xdr:to>
      <xdr:col>24</xdr:col>
      <xdr:colOff>63500</xdr:colOff>
      <xdr:row>35</xdr:row>
      <xdr:rowOff>11798</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flipV="1">
          <a:off x="3797300" y="5971458"/>
          <a:ext cx="838200" cy="4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61595</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606234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83168</xdr:rowOff>
    </xdr:from>
    <xdr:to>
      <xdr:col>24</xdr:col>
      <xdr:colOff>114300</xdr:colOff>
      <xdr:row>36</xdr:row>
      <xdr:rowOff>13318</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83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149844</xdr:rowOff>
    </xdr:from>
    <xdr:to>
      <xdr:col>19</xdr:col>
      <xdr:colOff>177800</xdr:colOff>
      <xdr:row>35</xdr:row>
      <xdr:rowOff>11798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2908300" y="5979144"/>
          <a:ext cx="889000" cy="33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106056</xdr:rowOff>
    </xdr:from>
    <xdr:to>
      <xdr:col>20</xdr:col>
      <xdr:colOff>38100</xdr:colOff>
      <xdr:row>36</xdr:row>
      <xdr:rowOff>36206</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610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27333</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97795" y="619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149844</xdr:rowOff>
    </xdr:from>
    <xdr:to>
      <xdr:col>15</xdr:col>
      <xdr:colOff>50800</xdr:colOff>
      <xdr:row>35</xdr:row>
      <xdr:rowOff>80452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979144"/>
          <a:ext cx="889000" cy="10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124504</xdr:rowOff>
    </xdr:from>
    <xdr:to>
      <xdr:col>15</xdr:col>
      <xdr:colOff>101600</xdr:colOff>
      <xdr:row>36</xdr:row>
      <xdr:rowOff>54654</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6125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45781</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621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80452</xdr:rowOff>
    </xdr:from>
    <xdr:to>
      <xdr:col>10</xdr:col>
      <xdr:colOff>114300</xdr:colOff>
      <xdr:row>35</xdr:row>
      <xdr:rowOff>102804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1130300" y="6081202"/>
          <a:ext cx="889000" cy="2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168539</xdr:rowOff>
    </xdr:from>
    <xdr:to>
      <xdr:col>10</xdr:col>
      <xdr:colOff>165100</xdr:colOff>
      <xdr:row>36</xdr:row>
      <xdr:rowOff>98689</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616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89816</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6262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87694</xdr:rowOff>
    </xdr:from>
    <xdr:to>
      <xdr:col>6</xdr:col>
      <xdr:colOff>38100</xdr:colOff>
      <xdr:row>37</xdr:row>
      <xdr:rowOff>17844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625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8971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6352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91358</xdr:rowOff>
    </xdr:from>
    <xdr:to>
      <xdr:col>24</xdr:col>
      <xdr:colOff>114300</xdr:colOff>
      <xdr:row>35</xdr:row>
      <xdr:rowOff>21508</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920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114235</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77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199,570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132448</xdr:rowOff>
    </xdr:from>
    <xdr:to>
      <xdr:col>20</xdr:col>
      <xdr:colOff>38100</xdr:colOff>
      <xdr:row>35</xdr:row>
      <xdr:rowOff>62598</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961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79125</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97795" y="573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99044</xdr:rowOff>
    </xdr:from>
    <xdr:to>
      <xdr:col>15</xdr:col>
      <xdr:colOff>101600</xdr:colOff>
      <xdr:row>35</xdr:row>
      <xdr:rowOff>29194</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92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45721</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703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29652</xdr:rowOff>
    </xdr:from>
    <xdr:to>
      <xdr:col>10</xdr:col>
      <xdr:colOff>165100</xdr:colOff>
      <xdr:row>35</xdr:row>
      <xdr:rowOff>131252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603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147779</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805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52004</xdr:rowOff>
    </xdr:from>
    <xdr:to>
      <xdr:col>6</xdr:col>
      <xdr:colOff>38100</xdr:colOff>
      <xdr:row>35</xdr:row>
      <xdr:rowOff>153604</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60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170131</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827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58</xdr:row>
      <xdr:rowOff>73677</xdr:rowOff>
    </xdr:from>
    <xdr:ext cx="59541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166581" y="1001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122003</xdr:rowOff>
    </xdr:from>
    <xdr:to>
      <xdr:col>24</xdr:col>
      <xdr:colOff>62865</xdr:colOff>
      <xdr:row>59</xdr:row>
      <xdr:rowOff>96750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4503"/>
          <a:ext cx="1270" cy="15177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100577</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216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96750</xdr:rowOff>
    </xdr:from>
    <xdr:to>
      <xdr:col>24</xdr:col>
      <xdr:colOff>152400</xdr:colOff>
      <xdr:row>59</xdr:row>
      <xdr:rowOff>96750</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21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68680</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69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122003</xdr:rowOff>
    </xdr:from>
    <xdr:to>
      <xdr:col>24</xdr:col>
      <xdr:colOff>152400</xdr:colOff>
      <xdr:row>50</xdr:row>
      <xdr:rowOff>122003</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155233</xdr:rowOff>
    </xdr:from>
    <xdr:to>
      <xdr:col>24</xdr:col>
      <xdr:colOff>63500</xdr:colOff>
      <xdr:row>55</xdr:row>
      <xdr:rowOff>155736</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584983"/>
          <a:ext cx="838200" cy="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25996</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986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47569</xdr:rowOff>
    </xdr:from>
    <xdr:to>
      <xdr:col>24</xdr:col>
      <xdr:colOff>114300</xdr:colOff>
      <xdr:row>57</xdr:row>
      <xdr:rowOff>149169</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82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146905</xdr:rowOff>
    </xdr:from>
    <xdr:to>
      <xdr:col>19</xdr:col>
      <xdr:colOff>177800</xdr:colOff>
      <xdr:row>55</xdr:row>
      <xdr:rowOff>155233</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9576655"/>
          <a:ext cx="889000" cy="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60641</xdr:rowOff>
    </xdr:from>
    <xdr:to>
      <xdr:col>20</xdr:col>
      <xdr:colOff>38100</xdr:colOff>
      <xdr:row>57</xdr:row>
      <xdr:rowOff>162241</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83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153368</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926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146905</xdr:rowOff>
    </xdr:from>
    <xdr:to>
      <xdr:col>15</xdr:col>
      <xdr:colOff>50800</xdr:colOff>
      <xdr:row>56</xdr:row>
      <xdr:rowOff>94872</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576655"/>
          <a:ext cx="889000" cy="119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83558</xdr:rowOff>
    </xdr:from>
    <xdr:to>
      <xdr:col>15</xdr:col>
      <xdr:colOff>101600</xdr:colOff>
      <xdr:row>58</xdr:row>
      <xdr:rowOff>13708</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56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4835</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948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94872</xdr:rowOff>
    </xdr:from>
    <xdr:to>
      <xdr:col>10</xdr:col>
      <xdr:colOff>114300</xdr:colOff>
      <xdr:row>56</xdr:row>
      <xdr:rowOff>122647</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696072"/>
          <a:ext cx="889000" cy="27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134418</xdr:rowOff>
    </xdr:from>
    <xdr:to>
      <xdr:col>10</xdr:col>
      <xdr:colOff>165100</xdr:colOff>
      <xdr:row>58</xdr:row>
      <xdr:rowOff>64568</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0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55695</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999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143014</xdr:rowOff>
    </xdr:from>
    <xdr:to>
      <xdr:col>6</xdr:col>
      <xdr:colOff>38100</xdr:colOff>
      <xdr:row>58</xdr:row>
      <xdr:rowOff>73164</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1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64291</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10008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104936</xdr:rowOff>
    </xdr:from>
    <xdr:to>
      <xdr:col>24</xdr:col>
      <xdr:colOff>114300</xdr:colOff>
      <xdr:row>56</xdr:row>
      <xdr:rowOff>35086</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53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127813</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386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104433</xdr:rowOff>
    </xdr:from>
    <xdr:to>
      <xdr:col>20</xdr:col>
      <xdr:colOff>38100</xdr:colOff>
      <xdr:row>56</xdr:row>
      <xdr:rowOff>34583</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53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51110</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93094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96105</xdr:rowOff>
    </xdr:from>
    <xdr:to>
      <xdr:col>15</xdr:col>
      <xdr:colOff>101600</xdr:colOff>
      <xdr:row>56</xdr:row>
      <xdr:rowOff>26255</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5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42782</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9301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44072</xdr:rowOff>
    </xdr:from>
    <xdr:to>
      <xdr:col>10</xdr:col>
      <xdr:colOff>165100</xdr:colOff>
      <xdr:row>56</xdr:row>
      <xdr:rowOff>145672</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64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162199</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420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71847</xdr:rowOff>
    </xdr:from>
    <xdr:to>
      <xdr:col>6</xdr:col>
      <xdr:colOff>38100</xdr:colOff>
      <xdr:row>57</xdr:row>
      <xdr:rowOff>1997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673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18524</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448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42411</xdr:rowOff>
    </xdr:from>
    <xdr:to>
      <xdr:col>24</xdr:col>
      <xdr:colOff>62865</xdr:colOff>
      <xdr:row>79</xdr:row>
      <xdr:rowOff>41802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043911"/>
          <a:ext cx="1270" cy="1542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45629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901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41802</xdr:rowOff>
    </xdr:from>
    <xdr:to>
      <xdr:col>24</xdr:col>
      <xdr:colOff>152400</xdr:colOff>
      <xdr:row>79</xdr:row>
      <xdr:rowOff>41802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160538</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8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42411</xdr:rowOff>
    </xdr:from>
    <xdr:to>
      <xdr:col>24</xdr:col>
      <xdr:colOff>152400</xdr:colOff>
      <xdr:row>70</xdr:row>
      <xdr:rowOff>42411</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043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49308</xdr:rowOff>
    </xdr:from>
    <xdr:to>
      <xdr:col>24</xdr:col>
      <xdr:colOff>63500</xdr:colOff>
      <xdr:row>75</xdr:row>
      <xdr:rowOff>143301</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2736608"/>
          <a:ext cx="838200" cy="26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60241</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90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81814</xdr:rowOff>
    </xdr:from>
    <xdr:to>
      <xdr:col>24</xdr:col>
      <xdr:colOff>114300</xdr:colOff>
      <xdr:row>77</xdr:row>
      <xdr:rowOff>11964</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12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143301</xdr:rowOff>
    </xdr:from>
    <xdr:to>
      <xdr:col>19</xdr:col>
      <xdr:colOff>177800</xdr:colOff>
      <xdr:row>76</xdr:row>
      <xdr:rowOff>69138</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002051"/>
          <a:ext cx="889000" cy="97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96501</xdr:rowOff>
    </xdr:from>
    <xdr:to>
      <xdr:col>20</xdr:col>
      <xdr:colOff>38100</xdr:colOff>
      <xdr:row>77</xdr:row>
      <xdr:rowOff>26651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26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17778</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219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69138</xdr:rowOff>
    </xdr:from>
    <xdr:to>
      <xdr:col>15</xdr:col>
      <xdr:colOff>50800</xdr:colOff>
      <xdr:row>77</xdr:row>
      <xdr:rowOff>33725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099338"/>
          <a:ext cx="889000" cy="136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119362</xdr:rowOff>
    </xdr:from>
    <xdr:to>
      <xdr:col>15</xdr:col>
      <xdr:colOff>101600</xdr:colOff>
      <xdr:row>77</xdr:row>
      <xdr:rowOff>49512</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49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40639</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24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83959</xdr:rowOff>
    </xdr:from>
    <xdr:to>
      <xdr:col>10</xdr:col>
      <xdr:colOff>114300</xdr:colOff>
      <xdr:row>77</xdr:row>
      <xdr:rowOff>33725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114159"/>
          <a:ext cx="889000" cy="121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163461</xdr:rowOff>
    </xdr:from>
    <xdr:to>
      <xdr:col>10</xdr:col>
      <xdr:colOff>165100</xdr:colOff>
      <xdr:row>77</xdr:row>
      <xdr:rowOff>93611</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9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84738</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286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33426</xdr:rowOff>
    </xdr:from>
    <xdr:to>
      <xdr:col>6</xdr:col>
      <xdr:colOff>38100</xdr:colOff>
      <xdr:row>77</xdr:row>
      <xdr:rowOff>135026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35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126153</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27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169958</xdr:rowOff>
    </xdr:from>
    <xdr:to>
      <xdr:col>24</xdr:col>
      <xdr:colOff>114300</xdr:colOff>
      <xdr:row>74</xdr:row>
      <xdr:rowOff>100108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268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21385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253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92501</xdr:rowOff>
    </xdr:from>
    <xdr:to>
      <xdr:col>20</xdr:col>
      <xdr:colOff>38100</xdr:colOff>
      <xdr:row>76</xdr:row>
      <xdr:rowOff>22650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295125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39178</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2726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18338</xdr:rowOff>
    </xdr:from>
    <xdr:to>
      <xdr:col>15</xdr:col>
      <xdr:colOff>101600</xdr:colOff>
      <xdr:row>76</xdr:row>
      <xdr:rowOff>119938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048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136465</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2823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154375</xdr:rowOff>
    </xdr:from>
    <xdr:to>
      <xdr:col>10</xdr:col>
      <xdr:colOff>165100</xdr:colOff>
      <xdr:row>77</xdr:row>
      <xdr:rowOff>84525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18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101052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95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33159</xdr:rowOff>
    </xdr:from>
    <xdr:to>
      <xdr:col>6</xdr:col>
      <xdr:colOff>38100</xdr:colOff>
      <xdr:row>76</xdr:row>
      <xdr:rowOff>134759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06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74</xdr:row>
      <xdr:rowOff>151287</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83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54627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828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88</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96086</xdr:rowOff>
    </xdr:from>
    <xdr:to>
      <xdr:col>24</xdr:col>
      <xdr:colOff>62865</xdr:colOff>
      <xdr:row>98</xdr:row>
      <xdr:rowOff>134662</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26586"/>
          <a:ext cx="1270" cy="1410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138489</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940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134662</xdr:rowOff>
    </xdr:from>
    <xdr:to>
      <xdr:col>24</xdr:col>
      <xdr:colOff>152400</xdr:colOff>
      <xdr:row>98</xdr:row>
      <xdr:rowOff>134662</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936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42763</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1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96086</xdr:rowOff>
    </xdr:from>
    <xdr:to>
      <xdr:col>24</xdr:col>
      <xdr:colOff>152400</xdr:colOff>
      <xdr:row>90</xdr:row>
      <xdr:rowOff>96086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2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81587</xdr:rowOff>
    </xdr:from>
    <xdr:to>
      <xdr:col>24</xdr:col>
      <xdr:colOff>63500</xdr:colOff>
      <xdr:row>98</xdr:row>
      <xdr:rowOff>70738</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12237"/>
          <a:ext cx="838200" cy="160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82354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986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59477</xdr:rowOff>
    </xdr:from>
    <xdr:to>
      <xdr:col>24</xdr:col>
      <xdr:colOff>114300</xdr:colOff>
      <xdr:row>95</xdr:row>
      <xdr:rowOff>161077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47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65072</xdr:rowOff>
    </xdr:from>
    <xdr:to>
      <xdr:col>19</xdr:col>
      <xdr:colOff>177800</xdr:colOff>
      <xdr:row>98</xdr:row>
      <xdr:rowOff>70738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867172"/>
          <a:ext cx="889000" cy="56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155536</xdr:rowOff>
    </xdr:from>
    <xdr:to>
      <xdr:col>20</xdr:col>
      <xdr:colOff>38100</xdr:colOff>
      <xdr:row>96</xdr:row>
      <xdr:rowOff>85686</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102213</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1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65072</xdr:rowOff>
    </xdr:from>
    <xdr:to>
      <xdr:col>15</xdr:col>
      <xdr:colOff>50800</xdr:colOff>
      <xdr:row>98</xdr:row>
      <xdr:rowOff>142205</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67172"/>
          <a:ext cx="889000" cy="77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45799</xdr:rowOff>
    </xdr:from>
    <xdr:to>
      <xdr:col>15</xdr:col>
      <xdr:colOff>101600</xdr:colOff>
      <xdr:row>95</xdr:row>
      <xdr:rowOff>147399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3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163926</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108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142205</xdr:rowOff>
    </xdr:from>
    <xdr:to>
      <xdr:col>10</xdr:col>
      <xdr:colOff>114300</xdr:colOff>
      <xdr:row>98</xdr:row>
      <xdr:rowOff>142491</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44305"/>
          <a:ext cx="889000" cy="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160689</xdr:rowOff>
    </xdr:from>
    <xdr:to>
      <xdr:col>10</xdr:col>
      <xdr:colOff>165100</xdr:colOff>
      <xdr:row>97</xdr:row>
      <xdr:rowOff>90839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107366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679</xdr:rowOff>
    </xdr:from>
    <xdr:to>
      <xdr:col>6</xdr:col>
      <xdr:colOff>38100</xdr:colOff>
      <xdr:row>97</xdr:row>
      <xdr:rowOff>102279</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3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118806</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0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30787</xdr:rowOff>
    </xdr:from>
    <xdr:to>
      <xdr:col>24</xdr:col>
      <xdr:colOff>114300</xdr:colOff>
      <xdr:row>97</xdr:row>
      <xdr:rowOff>132387</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61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9214</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39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19938</xdr:rowOff>
    </xdr:from>
    <xdr:to>
      <xdr:col>20</xdr:col>
      <xdr:colOff>38100</xdr:colOff>
      <xdr:row>98</xdr:row>
      <xdr:rowOff>121538</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8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112665</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914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14272</xdr:rowOff>
    </xdr:from>
    <xdr:to>
      <xdr:col>15</xdr:col>
      <xdr:colOff>101600</xdr:colOff>
      <xdr:row>98</xdr:row>
      <xdr:rowOff>115872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16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106999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909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91405</xdr:rowOff>
    </xdr:from>
    <xdr:to>
      <xdr:col>10</xdr:col>
      <xdr:colOff>165100</xdr:colOff>
      <xdr:row>99</xdr:row>
      <xdr:rowOff>21555</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93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12682</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86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91691</xdr:rowOff>
    </xdr:from>
    <xdr:to>
      <xdr:col>6</xdr:col>
      <xdr:colOff>38100</xdr:colOff>
      <xdr:row>99</xdr:row>
      <xdr:rowOff>21841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9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12968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86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165475</xdr:rowOff>
    </xdr:from>
    <xdr:to>
      <xdr:col>54</xdr:col>
      <xdr:colOff>189865</xdr:colOff>
      <xdr:row>37</xdr:row>
      <xdr:rowOff>111596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308975"/>
          <a:ext cx="1270" cy="114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115423</xdr:rowOff>
    </xdr:from>
    <xdr:ext cx="534377"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459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111596</xdr:rowOff>
    </xdr:from>
    <xdr:to>
      <xdr:col>55</xdr:col>
      <xdr:colOff>88900</xdr:colOff>
      <xdr:row>37</xdr:row>
      <xdr:rowOff>111596</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45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112152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084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165475</xdr:rowOff>
    </xdr:from>
    <xdr:to>
      <xdr:col>55</xdr:col>
      <xdr:colOff>88900</xdr:colOff>
      <xdr:row>30</xdr:row>
      <xdr:rowOff>165475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308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33938</xdr:rowOff>
    </xdr:from>
    <xdr:to>
      <xdr:col>55</xdr:col>
      <xdr:colOff>0</xdr:colOff>
      <xdr:row>35</xdr:row>
      <xdr:rowOff>39105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6034688"/>
          <a:ext cx="838200" cy="5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117457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61182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139030</xdr:rowOff>
    </xdr:from>
    <xdr:to>
      <xdr:col>55</xdr:col>
      <xdr:colOff>50800</xdr:colOff>
      <xdr:row>36</xdr:row>
      <xdr:rowOff>69180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613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33938</xdr:rowOff>
    </xdr:from>
    <xdr:to>
      <xdr:col>50</xdr:col>
      <xdr:colOff>114300</xdr:colOff>
      <xdr:row>35</xdr:row>
      <xdr:rowOff>48370</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6034688"/>
          <a:ext cx="889000" cy="1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163778</xdr:rowOff>
    </xdr:from>
    <xdr:to>
      <xdr:col>50</xdr:col>
      <xdr:colOff>165100</xdr:colOff>
      <xdr:row>36</xdr:row>
      <xdr:rowOff>93928</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616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85055</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39795" y="625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114115</xdr:rowOff>
    </xdr:from>
    <xdr:to>
      <xdr:col>45</xdr:col>
      <xdr:colOff>177800</xdr:colOff>
      <xdr:row>35</xdr:row>
      <xdr:rowOff>48370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7861300" y="5943415"/>
          <a:ext cx="889000" cy="105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31085</xdr:rowOff>
    </xdr:from>
    <xdr:to>
      <xdr:col>46</xdr:col>
      <xdr:colOff>38100</xdr:colOff>
      <xdr:row>36</xdr:row>
      <xdr:rowOff>132685</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6203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123812</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6296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114115</xdr:rowOff>
    </xdr:from>
    <xdr:to>
      <xdr:col>41</xdr:col>
      <xdr:colOff>50800</xdr:colOff>
      <xdr:row>36</xdr:row>
      <xdr:rowOff>67240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943415"/>
          <a:ext cx="889000" cy="29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137535</xdr:rowOff>
    </xdr:from>
    <xdr:to>
      <xdr:col>41</xdr:col>
      <xdr:colOff>101600</xdr:colOff>
      <xdr:row>35</xdr:row>
      <xdr:rowOff>67685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96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58812</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6059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89044</xdr:rowOff>
    </xdr:from>
    <xdr:to>
      <xdr:col>36</xdr:col>
      <xdr:colOff>165100</xdr:colOff>
      <xdr:row>37</xdr:row>
      <xdr:rowOff>19194</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261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10321</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53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159755</xdr:rowOff>
    </xdr:from>
    <xdr:to>
      <xdr:col>55</xdr:col>
      <xdr:colOff>50800</xdr:colOff>
      <xdr:row>35</xdr:row>
      <xdr:rowOff>89905</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98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11182</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840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154588</xdr:rowOff>
    </xdr:from>
    <xdr:to>
      <xdr:col>50</xdr:col>
      <xdr:colOff>165100</xdr:colOff>
      <xdr:row>35</xdr:row>
      <xdr:rowOff>84738</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98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101265</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39795" y="5759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169020</xdr:rowOff>
    </xdr:from>
    <xdr:to>
      <xdr:col>46</xdr:col>
      <xdr:colOff>38100</xdr:colOff>
      <xdr:row>35</xdr:row>
      <xdr:rowOff>99170</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99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115697</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773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63315</xdr:rowOff>
    </xdr:from>
    <xdr:to>
      <xdr:col>41</xdr:col>
      <xdr:colOff>101600</xdr:colOff>
      <xdr:row>34</xdr:row>
      <xdr:rowOff>164915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892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9992</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667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16440</xdr:rowOff>
    </xdr:from>
    <xdr:to>
      <xdr:col>36</xdr:col>
      <xdr:colOff>165100</xdr:colOff>
      <xdr:row>36</xdr:row>
      <xdr:rowOff>118040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188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134567</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672795" y="596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117087</xdr:rowOff>
    </xdr:from>
    <xdr:to>
      <xdr:col>54</xdr:col>
      <xdr:colOff>189865</xdr:colOff>
      <xdr:row>58</xdr:row>
      <xdr:rowOff>37879</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861037"/>
          <a:ext cx="1270" cy="1120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41706</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8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37879</xdr:rowOff>
    </xdr:from>
    <xdr:to>
      <xdr:col>55</xdr:col>
      <xdr:colOff>88900</xdr:colOff>
      <xdr:row>58</xdr:row>
      <xdr:rowOff>37879</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81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63764</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63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117087</xdr:rowOff>
    </xdr:from>
    <xdr:to>
      <xdr:col>55</xdr:col>
      <xdr:colOff>88900</xdr:colOff>
      <xdr:row>51</xdr:row>
      <xdr:rowOff>117087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861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130119</xdr:rowOff>
    </xdr:from>
    <xdr:to>
      <xdr:col>55</xdr:col>
      <xdr:colOff>0</xdr:colOff>
      <xdr:row>54</xdr:row>
      <xdr:rowOff>162983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8702619"/>
          <a:ext cx="838200" cy="71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135973</xdr:rowOff>
    </xdr:from>
    <xdr:ext cx="599010"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5657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157546</xdr:rowOff>
    </xdr:from>
    <xdr:to>
      <xdr:col>55</xdr:col>
      <xdr:colOff>50800</xdr:colOff>
      <xdr:row>56</xdr:row>
      <xdr:rowOff>87696</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8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130119</xdr:rowOff>
    </xdr:from>
    <xdr:to>
      <xdr:col>50</xdr:col>
      <xdr:colOff>114300</xdr:colOff>
      <xdr:row>55</xdr:row>
      <xdr:rowOff>30169</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8750300" y="8702619"/>
          <a:ext cx="889000" cy="757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135175</xdr:rowOff>
    </xdr:from>
    <xdr:to>
      <xdr:col>50</xdr:col>
      <xdr:colOff>165100</xdr:colOff>
      <xdr:row>56</xdr:row>
      <xdr:rowOff>65325</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64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56452</xdr:rowOff>
    </xdr:from>
    <xdr:ext cx="599010"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39795" y="9657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8641</xdr:rowOff>
    </xdr:from>
    <xdr:to>
      <xdr:col>45</xdr:col>
      <xdr:colOff>177800</xdr:colOff>
      <xdr:row>55</xdr:row>
      <xdr:rowOff>30169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7861300" y="8924041"/>
          <a:ext cx="889000" cy="535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153105</xdr:rowOff>
    </xdr:from>
    <xdr:to>
      <xdr:col>46</xdr:col>
      <xdr:colOff>38100</xdr:colOff>
      <xdr:row>56</xdr:row>
      <xdr:rowOff>83255</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74382</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50795" y="967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8641</xdr:rowOff>
    </xdr:from>
    <xdr:to>
      <xdr:col>41</xdr:col>
      <xdr:colOff>50800</xdr:colOff>
      <xdr:row>55</xdr:row>
      <xdr:rowOff>55575</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8924041"/>
          <a:ext cx="889000" cy="56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145607</xdr:rowOff>
    </xdr:from>
    <xdr:to>
      <xdr:col>41</xdr:col>
      <xdr:colOff>101600</xdr:colOff>
      <xdr:row>56</xdr:row>
      <xdr:rowOff>75757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7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66884</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61795" y="9668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168284</xdr:rowOff>
    </xdr:from>
    <xdr:to>
      <xdr:col>36</xdr:col>
      <xdr:colOff>165100</xdr:colOff>
      <xdr:row>56</xdr:row>
      <xdr:rowOff>98434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98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89561</xdr:rowOff>
    </xdr:from>
    <xdr:ext cx="59901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672795" y="9690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112183</xdr:rowOff>
    </xdr:from>
    <xdr:to>
      <xdr:col>55</xdr:col>
      <xdr:colOff>50800</xdr:colOff>
      <xdr:row>55</xdr:row>
      <xdr:rowOff>42333</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370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135060</xdr:rowOff>
    </xdr:from>
    <xdr:ext cx="599010"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221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289,815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50</xdr:row>
      <xdr:rowOff>79319</xdr:rowOff>
    </xdr:from>
    <xdr:to>
      <xdr:col>50</xdr:col>
      <xdr:colOff>165100</xdr:colOff>
      <xdr:row>51</xdr:row>
      <xdr:rowOff>9469</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865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49</xdr:row>
      <xdr:rowOff>25996</xdr:rowOff>
    </xdr:from>
    <xdr:ext cx="59901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39795" y="8427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150819</xdr:rowOff>
    </xdr:from>
    <xdr:to>
      <xdr:col>46</xdr:col>
      <xdr:colOff>38100</xdr:colOff>
      <xdr:row>55</xdr:row>
      <xdr:rowOff>80969</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409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97496</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50795" y="9184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129291</xdr:rowOff>
    </xdr:from>
    <xdr:to>
      <xdr:col>41</xdr:col>
      <xdr:colOff>101600</xdr:colOff>
      <xdr:row>52</xdr:row>
      <xdr:rowOff>59441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887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75968</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61795" y="864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4775</xdr:rowOff>
    </xdr:from>
    <xdr:to>
      <xdr:col>36</xdr:col>
      <xdr:colOff>165100</xdr:colOff>
      <xdr:row>55</xdr:row>
      <xdr:rowOff>106375</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43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122902</xdr:rowOff>
    </xdr:from>
    <xdr:ext cx="59901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672795" y="920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102244</xdr:rowOff>
    </xdr:from>
    <xdr:to>
      <xdr:col>54</xdr:col>
      <xdr:colOff>189865</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446644"/>
          <a:ext cx="1270" cy="1142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48921</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2221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72</xdr:row>
      <xdr:rowOff>102244</xdr:rowOff>
    </xdr:from>
    <xdr:to>
      <xdr:col>55</xdr:col>
      <xdr:colOff>88900</xdr:colOff>
      <xdr:row>72</xdr:row>
      <xdr:rowOff>102244</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44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1938</xdr:rowOff>
    </xdr:from>
    <xdr:to>
      <xdr:col>55</xdr:col>
      <xdr:colOff>0</xdr:colOff>
      <xdr:row>77</xdr:row>
      <xdr:rowOff>169590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9639300" y="12003438"/>
          <a:ext cx="838200" cy="1367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121466</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3231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143039</xdr:rowOff>
    </xdr:from>
    <xdr:to>
      <xdr:col>55</xdr:col>
      <xdr:colOff>50800</xdr:colOff>
      <xdr:row>78</xdr:row>
      <xdr:rowOff>73189</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34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1938</xdr:rowOff>
    </xdr:from>
    <xdr:to>
      <xdr:col>50</xdr:col>
      <xdr:colOff>114300</xdr:colOff>
      <xdr:row>78</xdr:row>
      <xdr:rowOff>87328</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8750300" y="12003438"/>
          <a:ext cx="889000" cy="145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116636</xdr:rowOff>
    </xdr:from>
    <xdr:to>
      <xdr:col>50</xdr:col>
      <xdr:colOff>165100</xdr:colOff>
      <xdr:row>78</xdr:row>
      <xdr:rowOff>46786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37913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41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87328</xdr:rowOff>
    </xdr:from>
    <xdr:to>
      <xdr:col>45</xdr:col>
      <xdr:colOff>177800</xdr:colOff>
      <xdr:row>78</xdr:row>
      <xdr:rowOff>150242</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60428"/>
          <a:ext cx="889000" cy="62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159488</xdr:rowOff>
    </xdr:from>
    <xdr:to>
      <xdr:col>46</xdr:col>
      <xdr:colOff>38100</xdr:colOff>
      <xdr:row>78</xdr:row>
      <xdr:rowOff>89638</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3611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106165</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13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149819</xdr:rowOff>
    </xdr:from>
    <xdr:to>
      <xdr:col>41</xdr:col>
      <xdr:colOff>50800</xdr:colOff>
      <xdr:row>78</xdr:row>
      <xdr:rowOff>150242</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351469"/>
          <a:ext cx="889000" cy="17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159987</xdr:rowOff>
    </xdr:from>
    <xdr:to>
      <xdr:col>41</xdr:col>
      <xdr:colOff>101600</xdr:colOff>
      <xdr:row>78</xdr:row>
      <xdr:rowOff>90137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361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106664</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13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170701</xdr:rowOff>
    </xdr:from>
    <xdr:to>
      <xdr:col>36</xdr:col>
      <xdr:colOff>165100</xdr:colOff>
      <xdr:row>78</xdr:row>
      <xdr:rowOff>100851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37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91978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46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118790</xdr:rowOff>
    </xdr:from>
    <xdr:to>
      <xdr:col>55</xdr:col>
      <xdr:colOff>50800</xdr:colOff>
      <xdr:row>78</xdr:row>
      <xdr:rowOff>48940</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32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141667</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171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69</xdr:row>
      <xdr:rowOff>122588</xdr:rowOff>
    </xdr:from>
    <xdr:to>
      <xdr:col>50</xdr:col>
      <xdr:colOff>165100</xdr:colOff>
      <xdr:row>70</xdr:row>
      <xdr:rowOff>52738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195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68</xdr:row>
      <xdr:rowOff>69265</xdr:rowOff>
    </xdr:from>
    <xdr:ext cx="59901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339795" y="11727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36528</xdr:rowOff>
    </xdr:from>
    <xdr:to>
      <xdr:col>46</xdr:col>
      <xdr:colOff>38100</xdr:colOff>
      <xdr:row>78</xdr:row>
      <xdr:rowOff>138128</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0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129255</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50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99442</xdr:rowOff>
    </xdr:from>
    <xdr:to>
      <xdr:col>41</xdr:col>
      <xdr:colOff>101600</xdr:colOff>
      <xdr:row>79</xdr:row>
      <xdr:rowOff>29592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20719</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565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99019</xdr:rowOff>
    </xdr:from>
    <xdr:to>
      <xdr:col>36</xdr:col>
      <xdr:colOff>165100</xdr:colOff>
      <xdr:row>78</xdr:row>
      <xdr:rowOff>29169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300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45696</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075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15148</xdr:rowOff>
    </xdr:from>
    <xdr:to>
      <xdr:col>54</xdr:col>
      <xdr:colOff>189865</xdr:colOff>
      <xdr:row>98</xdr:row>
      <xdr:rowOff>157004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17098"/>
          <a:ext cx="1270" cy="134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160831</xdr:rowOff>
    </xdr:from>
    <xdr:ext cx="534377"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6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157004</xdr:rowOff>
    </xdr:from>
    <xdr:to>
      <xdr:col>55</xdr:col>
      <xdr:colOff>88900</xdr:colOff>
      <xdr:row>98</xdr:row>
      <xdr:rowOff>157004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59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133275</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392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15148</xdr:rowOff>
    </xdr:from>
    <xdr:to>
      <xdr:col>55</xdr:col>
      <xdr:colOff>88900</xdr:colOff>
      <xdr:row>91</xdr:row>
      <xdr:rowOff>15148</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17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129561</xdr:rowOff>
    </xdr:from>
    <xdr:to>
      <xdr:col>55</xdr:col>
      <xdr:colOff>0</xdr:colOff>
      <xdr:row>96</xdr:row>
      <xdr:rowOff>122171</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17311"/>
          <a:ext cx="838200" cy="16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68924</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2812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90497</xdr:rowOff>
    </xdr:from>
    <xdr:to>
      <xdr:col>55</xdr:col>
      <xdr:colOff>50800</xdr:colOff>
      <xdr:row>97</xdr:row>
      <xdr:rowOff>20647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549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122171</xdr:rowOff>
    </xdr:from>
    <xdr:to>
      <xdr:col>50</xdr:col>
      <xdr:colOff>114300</xdr:colOff>
      <xdr:row>97</xdr:row>
      <xdr:rowOff>131169</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581371"/>
          <a:ext cx="889000" cy="18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81725</xdr:rowOff>
    </xdr:from>
    <xdr:to>
      <xdr:col>50</xdr:col>
      <xdr:colOff>165100</xdr:colOff>
      <xdr:row>97</xdr:row>
      <xdr:rowOff>11875</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54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3002</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33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138866</xdr:rowOff>
    </xdr:from>
    <xdr:to>
      <xdr:col>45</xdr:col>
      <xdr:colOff>177800</xdr:colOff>
      <xdr:row>97</xdr:row>
      <xdr:rowOff>131169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598066"/>
          <a:ext cx="889000" cy="163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101969</xdr:rowOff>
    </xdr:from>
    <xdr:to>
      <xdr:col>46</xdr:col>
      <xdr:colOff>38100</xdr:colOff>
      <xdr:row>97</xdr:row>
      <xdr:rowOff>32119</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56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48646</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33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138866</xdr:rowOff>
    </xdr:from>
    <xdr:to>
      <xdr:col>41</xdr:col>
      <xdr:colOff>50800</xdr:colOff>
      <xdr:row>97</xdr:row>
      <xdr:rowOff>32593</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598066"/>
          <a:ext cx="889000" cy="65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36722</xdr:rowOff>
    </xdr:from>
    <xdr:to>
      <xdr:col>41</xdr:col>
      <xdr:colOff>101600</xdr:colOff>
      <xdr:row>96</xdr:row>
      <xdr:rowOff>138322</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495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154849</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271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78491</xdr:rowOff>
    </xdr:from>
    <xdr:to>
      <xdr:col>36</xdr:col>
      <xdr:colOff>165100</xdr:colOff>
      <xdr:row>97</xdr:row>
      <xdr:rowOff>8641</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53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25168</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31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78761</xdr:rowOff>
    </xdr:from>
    <xdr:to>
      <xdr:col>55</xdr:col>
      <xdr:colOff>50800</xdr:colOff>
      <xdr:row>96</xdr:row>
      <xdr:rowOff>8911</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66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101638</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1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71371</xdr:rowOff>
    </xdr:from>
    <xdr:to>
      <xdr:col>50</xdr:col>
      <xdr:colOff>165100</xdr:colOff>
      <xdr:row>97</xdr:row>
      <xdr:rowOff>1521</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530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18048</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305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80369</xdr:rowOff>
    </xdr:from>
    <xdr:to>
      <xdr:col>46</xdr:col>
      <xdr:colOff>38100</xdr:colOff>
      <xdr:row>98</xdr:row>
      <xdr:rowOff>10519</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711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1646</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680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88066</xdr:rowOff>
    </xdr:from>
    <xdr:to>
      <xdr:col>41</xdr:col>
      <xdr:colOff>101600</xdr:colOff>
      <xdr:row>97</xdr:row>
      <xdr:rowOff>18216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54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9343</xdr:rowOff>
    </xdr:from>
    <xdr:ext cx="59901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61795" y="1663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153243</xdr:rowOff>
    </xdr:from>
    <xdr:to>
      <xdr:col>36</xdr:col>
      <xdr:colOff>165100</xdr:colOff>
      <xdr:row>97</xdr:row>
      <xdr:rowOff>83393</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612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74520</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70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43261</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358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161388</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513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43261</xdr:rowOff>
    </xdr:from>
    <xdr:to>
      <xdr:col>86</xdr:col>
      <xdr:colOff>25400</xdr:colOff>
      <xdr:row>31</xdr:row>
      <xdr:rowOff>43261</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35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63748</xdr:rowOff>
    </xdr:from>
    <xdr:ext cx="534377"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407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40871</xdr:rowOff>
    </xdr:from>
    <xdr:to>
      <xdr:col>85</xdr:col>
      <xdr:colOff>177800</xdr:colOff>
      <xdr:row>38</xdr:row>
      <xdr:rowOff>142471</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555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53688</xdr:rowOff>
    </xdr:from>
    <xdr:to>
      <xdr:col>81</xdr:col>
      <xdr:colOff>101600</xdr:colOff>
      <xdr:row>38</xdr:row>
      <xdr:rowOff>155288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568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365</xdr:rowOff>
    </xdr:from>
    <xdr:ext cx="534377"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14111" y="63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61125</xdr:rowOff>
    </xdr:from>
    <xdr:to>
      <xdr:col>76</xdr:col>
      <xdr:colOff>165100</xdr:colOff>
      <xdr:row>38</xdr:row>
      <xdr:rowOff>162725</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57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7802</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325111" y="635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11829</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698379"/>
          <a:ext cx="889000" cy="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24892</xdr:rowOff>
    </xdr:from>
    <xdr:to>
      <xdr:col>72</xdr:col>
      <xdr:colOff>38100</xdr:colOff>
      <xdr:row>38</xdr:row>
      <xdr:rowOff>126492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539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143019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36111" y="631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39431</xdr:rowOff>
    </xdr:from>
    <xdr:to>
      <xdr:col>67</xdr:col>
      <xdr:colOff>101600</xdr:colOff>
      <xdr:row>38</xdr:row>
      <xdr:rowOff>141031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55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157558</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547111" y="632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80027</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132479</xdr:rowOff>
    </xdr:from>
    <xdr:to>
      <xdr:col>67</xdr:col>
      <xdr:colOff>101600</xdr:colOff>
      <xdr:row>39</xdr:row>
      <xdr:rowOff>62629</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47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53756</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579428" y="674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146050</xdr:rowOff>
    </xdr:from>
    <xdr:to>
      <xdr:col>72</xdr:col>
      <xdr:colOff>38100</xdr:colOff>
      <xdr:row>52</xdr:row>
      <xdr:rowOff>76200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889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92727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8665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88627</xdr:rowOff>
    </xdr:from>
    <xdr:to>
      <xdr:col>85</xdr:col>
      <xdr:colOff>126364</xdr:colOff>
      <xdr:row>79</xdr:row>
      <xdr:rowOff>41459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261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45286</xdr:rowOff>
    </xdr:from>
    <xdr:ext cx="378565"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89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41459</xdr:rowOff>
    </xdr:from>
    <xdr:to>
      <xdr:col>86</xdr:col>
      <xdr:colOff>25400</xdr:colOff>
      <xdr:row>79</xdr:row>
      <xdr:rowOff>41459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86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35304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036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88627</xdr:rowOff>
    </xdr:from>
    <xdr:to>
      <xdr:col>86</xdr:col>
      <xdr:colOff>25400</xdr:colOff>
      <xdr:row>71</xdr:row>
      <xdr:rowOff>88627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261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24585</xdr:rowOff>
    </xdr:from>
    <xdr:to>
      <xdr:col>85</xdr:col>
      <xdr:colOff>127000</xdr:colOff>
      <xdr:row>74</xdr:row>
      <xdr:rowOff>44629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711885"/>
          <a:ext cx="838200" cy="20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17781</xdr:rowOff>
    </xdr:from>
    <xdr:ext cx="599010"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3047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39354</xdr:rowOff>
    </xdr:from>
    <xdr:to>
      <xdr:col>85</xdr:col>
      <xdr:colOff>177800</xdr:colOff>
      <xdr:row>76</xdr:row>
      <xdr:rowOff>140954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306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17914</xdr:rowOff>
    </xdr:from>
    <xdr:to>
      <xdr:col>81</xdr:col>
      <xdr:colOff>50800</xdr:colOff>
      <xdr:row>74</xdr:row>
      <xdr:rowOff>24585</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4592300" y="12705214"/>
          <a:ext cx="8890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12449</xdr:rowOff>
    </xdr:from>
    <xdr:to>
      <xdr:col>81</xdr:col>
      <xdr:colOff>101600</xdr:colOff>
      <xdr:row>76</xdr:row>
      <xdr:rowOff>114049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3042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105176</xdr:rowOff>
    </xdr:from>
    <xdr:ext cx="59901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181795" y="13135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17914</xdr:rowOff>
    </xdr:from>
    <xdr:to>
      <xdr:col>76</xdr:col>
      <xdr:colOff>114300</xdr:colOff>
      <xdr:row>74</xdr:row>
      <xdr:rowOff>64194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3703300" y="12705214"/>
          <a:ext cx="889000" cy="46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54702</xdr:rowOff>
    </xdr:from>
    <xdr:to>
      <xdr:col>76</xdr:col>
      <xdr:colOff>165100</xdr:colOff>
      <xdr:row>76</xdr:row>
      <xdr:rowOff>156302</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308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147429</xdr:rowOff>
    </xdr:from>
    <xdr:ext cx="59901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292795" y="131776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64194</xdr:rowOff>
    </xdr:from>
    <xdr:to>
      <xdr:col>71</xdr:col>
      <xdr:colOff>177800</xdr:colOff>
      <xdr:row>75</xdr:row>
      <xdr:rowOff>46397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2814300" y="12751494"/>
          <a:ext cx="889000" cy="15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84519</xdr:rowOff>
    </xdr:from>
    <xdr:to>
      <xdr:col>72</xdr:col>
      <xdr:colOff>38100</xdr:colOff>
      <xdr:row>77</xdr:row>
      <xdr:rowOff>14669</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11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5796</xdr:rowOff>
    </xdr:from>
    <xdr:ext cx="59901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03795" y="13207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83348</xdr:rowOff>
    </xdr:from>
    <xdr:to>
      <xdr:col>67</xdr:col>
      <xdr:colOff>101600</xdr:colOff>
      <xdr:row>77</xdr:row>
      <xdr:rowOff>13498</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113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4625</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14795" y="13206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165279</xdr:rowOff>
    </xdr:from>
    <xdr:to>
      <xdr:col>85</xdr:col>
      <xdr:colOff>177800</xdr:colOff>
      <xdr:row>74</xdr:row>
      <xdr:rowOff>95429</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68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16706</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532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145235</xdr:rowOff>
    </xdr:from>
    <xdr:to>
      <xdr:col>81</xdr:col>
      <xdr:colOff>101600</xdr:colOff>
      <xdr:row>74</xdr:row>
      <xdr:rowOff>75385</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661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72</xdr:row>
      <xdr:rowOff>91912</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43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138564</xdr:rowOff>
    </xdr:from>
    <xdr:to>
      <xdr:col>76</xdr:col>
      <xdr:colOff>165100</xdr:colOff>
      <xdr:row>74</xdr:row>
      <xdr:rowOff>68714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654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72</xdr:row>
      <xdr:rowOff>85241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42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13394</xdr:rowOff>
    </xdr:from>
    <xdr:to>
      <xdr:col>72</xdr:col>
      <xdr:colOff>38100</xdr:colOff>
      <xdr:row>74</xdr:row>
      <xdr:rowOff>114994</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700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72</xdr:row>
      <xdr:rowOff>131521</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475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167047</xdr:rowOff>
    </xdr:from>
    <xdr:to>
      <xdr:col>67</xdr:col>
      <xdr:colOff>101600</xdr:colOff>
      <xdr:row>75</xdr:row>
      <xdr:rowOff>97197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8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113724</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2629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a:extLst>
            <a:ext uri="{FF2B5EF4-FFF2-40B4-BE49-F238E27FC236}">
              <a16:creationId xmlns:a16="http://schemas.microsoft.com/office/drawing/2014/main" id="{00000000-0008-0000-0600-0000A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68903</xdr:rowOff>
    </xdr:from>
    <xdr:to>
      <xdr:col>85</xdr:col>
      <xdr:colOff>126364</xdr:colOff>
      <xdr:row>98</xdr:row>
      <xdr:rowOff>127442</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6317595" y="15670853"/>
          <a:ext cx="1269" cy="1258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131269</xdr:rowOff>
    </xdr:from>
    <xdr:ext cx="469744" cy="259045"/>
    <xdr:sp macro="" textlink="">
      <xdr:nvSpPr>
        <xdr:cNvPr id="678" name="積立金最小値テキスト">
          <a:extLst>
            <a:ext uri="{FF2B5EF4-FFF2-40B4-BE49-F238E27FC236}">
              <a16:creationId xmlns:a16="http://schemas.microsoft.com/office/drawing/2014/main" id="{00000000-0008-0000-0600-0000A6020000}"/>
            </a:ext>
          </a:extLst>
        </xdr:cNvPr>
        <xdr:cNvSpPr txBox="1"/>
      </xdr:nvSpPr>
      <xdr:spPr>
        <a:xfrm>
          <a:off x="16370300" y="16933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127442</xdr:rowOff>
    </xdr:from>
    <xdr:to>
      <xdr:col>86</xdr:col>
      <xdr:colOff>25400</xdr:colOff>
      <xdr:row>98</xdr:row>
      <xdr:rowOff>127442</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6230600" y="16929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15580</xdr:rowOff>
    </xdr:from>
    <xdr:ext cx="599010" cy="259045"/>
    <xdr:sp macro="" textlink="">
      <xdr:nvSpPr>
        <xdr:cNvPr id="680" name="積立金最大値テキスト">
          <a:extLst>
            <a:ext uri="{FF2B5EF4-FFF2-40B4-BE49-F238E27FC236}">
              <a16:creationId xmlns:a16="http://schemas.microsoft.com/office/drawing/2014/main" id="{00000000-0008-0000-0600-0000A8020000}"/>
            </a:ext>
          </a:extLst>
        </xdr:cNvPr>
        <xdr:cNvSpPr txBox="1"/>
      </xdr:nvSpPr>
      <xdr:spPr>
        <a:xfrm>
          <a:off x="16370300" y="15446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68903</xdr:rowOff>
    </xdr:from>
    <xdr:to>
      <xdr:col>86</xdr:col>
      <xdr:colOff>25400</xdr:colOff>
      <xdr:row>91</xdr:row>
      <xdr:rowOff>68903</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5670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75109</xdr:rowOff>
    </xdr:from>
    <xdr:to>
      <xdr:col>85</xdr:col>
      <xdr:colOff>127000</xdr:colOff>
      <xdr:row>98</xdr:row>
      <xdr:rowOff>117675</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5481300" y="16877209"/>
          <a:ext cx="838200" cy="42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108483</xdr:rowOff>
    </xdr:from>
    <xdr:ext cx="534377" cy="259045"/>
    <xdr:sp macro="" textlink="">
      <xdr:nvSpPr>
        <xdr:cNvPr id="683" name="積立金平均値テキスト">
          <a:extLst>
            <a:ext uri="{FF2B5EF4-FFF2-40B4-BE49-F238E27FC236}">
              <a16:creationId xmlns:a16="http://schemas.microsoft.com/office/drawing/2014/main" id="{00000000-0008-0000-0600-0000AB020000}"/>
            </a:ext>
          </a:extLst>
        </xdr:cNvPr>
        <xdr:cNvSpPr txBox="1"/>
      </xdr:nvSpPr>
      <xdr:spPr>
        <a:xfrm>
          <a:off x="16370300" y="165676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85606</xdr:rowOff>
    </xdr:from>
    <xdr:to>
      <xdr:col>85</xdr:col>
      <xdr:colOff>177800</xdr:colOff>
      <xdr:row>98</xdr:row>
      <xdr:rowOff>15756</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6268700" y="16716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75109</xdr:rowOff>
    </xdr:from>
    <xdr:to>
      <xdr:col>81</xdr:col>
      <xdr:colOff>50800</xdr:colOff>
      <xdr:row>98</xdr:row>
      <xdr:rowOff>118788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flipV="1">
          <a:off x="14592300" y="16877209"/>
          <a:ext cx="889000" cy="4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81945</xdr:rowOff>
    </xdr:from>
    <xdr:to>
      <xdr:col>81</xdr:col>
      <xdr:colOff>101600</xdr:colOff>
      <xdr:row>98</xdr:row>
      <xdr:rowOff>12095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5430500" y="1671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28622</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14111" y="1648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71774</xdr:rowOff>
    </xdr:from>
    <xdr:to>
      <xdr:col>76</xdr:col>
      <xdr:colOff>114300</xdr:colOff>
      <xdr:row>98</xdr:row>
      <xdr:rowOff>118788</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3703300" y="16873874"/>
          <a:ext cx="889000" cy="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168949</xdr:rowOff>
    </xdr:from>
    <xdr:to>
      <xdr:col>76</xdr:col>
      <xdr:colOff>165100</xdr:colOff>
      <xdr:row>97</xdr:row>
      <xdr:rowOff>99099</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4541500" y="166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115626</xdr:rowOff>
    </xdr:from>
    <xdr:ext cx="59901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292795" y="16403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71774</xdr:rowOff>
    </xdr:from>
    <xdr:to>
      <xdr:col>71</xdr:col>
      <xdr:colOff>177800</xdr:colOff>
      <xdr:row>98</xdr:row>
      <xdr:rowOff>77477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2814300" y="16873874"/>
          <a:ext cx="889000" cy="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85855</xdr:rowOff>
    </xdr:from>
    <xdr:to>
      <xdr:col>72</xdr:col>
      <xdr:colOff>38100</xdr:colOff>
      <xdr:row>98</xdr:row>
      <xdr:rowOff>16005</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3652500" y="1671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32532</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6491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140539</xdr:rowOff>
    </xdr:from>
    <xdr:to>
      <xdr:col>67</xdr:col>
      <xdr:colOff>101600</xdr:colOff>
      <xdr:row>98</xdr:row>
      <xdr:rowOff>70689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27635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87216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47111" y="16546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66875</xdr:rowOff>
    </xdr:from>
    <xdr:to>
      <xdr:col>85</xdr:col>
      <xdr:colOff>177800</xdr:colOff>
      <xdr:row>98</xdr:row>
      <xdr:rowOff>168475</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6268700" y="16868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153252</xdr:rowOff>
    </xdr:from>
    <xdr:ext cx="469744" cy="259045"/>
    <xdr:sp macro="" textlink="">
      <xdr:nvSpPr>
        <xdr:cNvPr id="702" name="積立金該当値テキスト">
          <a:extLst>
            <a:ext uri="{FF2B5EF4-FFF2-40B4-BE49-F238E27FC236}">
              <a16:creationId xmlns:a16="http://schemas.microsoft.com/office/drawing/2014/main" id="{00000000-0008-0000-0600-0000BE020000}"/>
            </a:ext>
          </a:extLst>
        </xdr:cNvPr>
        <xdr:cNvSpPr txBox="1"/>
      </xdr:nvSpPr>
      <xdr:spPr>
        <a:xfrm>
          <a:off x="16370300" y="16783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24309</xdr:rowOff>
    </xdr:from>
    <xdr:to>
      <xdr:col>81</xdr:col>
      <xdr:colOff>101600</xdr:colOff>
      <xdr:row>98</xdr:row>
      <xdr:rowOff>125909</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5430500" y="16826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117036</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14111" y="16919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67988</xdr:rowOff>
    </xdr:from>
    <xdr:to>
      <xdr:col>76</xdr:col>
      <xdr:colOff>165100</xdr:colOff>
      <xdr:row>98</xdr:row>
      <xdr:rowOff>169588</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4541500" y="16870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160715</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4357428" y="16962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20974</xdr:rowOff>
    </xdr:from>
    <xdr:to>
      <xdr:col>72</xdr:col>
      <xdr:colOff>38100</xdr:colOff>
      <xdr:row>98</xdr:row>
      <xdr:rowOff>122574</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3652500" y="16823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113701</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3436111" y="16915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26677</xdr:rowOff>
    </xdr:from>
    <xdr:to>
      <xdr:col>67</xdr:col>
      <xdr:colOff>101600</xdr:colOff>
      <xdr:row>98</xdr:row>
      <xdr:rowOff>128277</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2763500" y="16828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119404</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547111" y="1692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a:extLst>
            <a:ext uri="{FF2B5EF4-FFF2-40B4-BE49-F238E27FC236}">
              <a16:creationId xmlns:a16="http://schemas.microsoft.com/office/drawing/2014/main" id="{00000000-0008-0000-0600-0000D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1" name="投資及び出資金グラフ枠">
          <a:extLst>
            <a:ext uri="{FF2B5EF4-FFF2-40B4-BE49-F238E27FC236}">
              <a16:creationId xmlns:a16="http://schemas.microsoft.com/office/drawing/2014/main" id="{00000000-0008-0000-0600-0000D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115857</xdr:rowOff>
    </xdr:from>
    <xdr:to>
      <xdr:col>116</xdr:col>
      <xdr:colOff>62864</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flipV="1">
          <a:off x="22159595" y="5430807"/>
          <a:ext cx="1269" cy="1223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3" name="投資及び出資金最小値テキスト">
          <a:extLst>
            <a:ext uri="{FF2B5EF4-FFF2-40B4-BE49-F238E27FC236}">
              <a16:creationId xmlns:a16="http://schemas.microsoft.com/office/drawing/2014/main" id="{00000000-0008-0000-0600-0000DD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62534</xdr:rowOff>
    </xdr:from>
    <xdr:ext cx="534377" cy="259045"/>
    <xdr:sp macro="" textlink="">
      <xdr:nvSpPr>
        <xdr:cNvPr id="735" name="投資及び出資金最大値テキスト">
          <a:extLst>
            <a:ext uri="{FF2B5EF4-FFF2-40B4-BE49-F238E27FC236}">
              <a16:creationId xmlns:a16="http://schemas.microsoft.com/office/drawing/2014/main" id="{00000000-0008-0000-0600-0000DF020000}"/>
            </a:ext>
          </a:extLst>
        </xdr:cNvPr>
        <xdr:cNvSpPr txBox="1"/>
      </xdr:nvSpPr>
      <xdr:spPr>
        <a:xfrm>
          <a:off x="22212300" y="5206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115857</xdr:rowOff>
    </xdr:from>
    <xdr:to>
      <xdr:col>116</xdr:col>
      <xdr:colOff>152400</xdr:colOff>
      <xdr:row>31</xdr:row>
      <xdr:rowOff>115857</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22072600" y="5430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7033</xdr:rowOff>
    </xdr:from>
    <xdr:ext cx="469744" cy="259045"/>
    <xdr:sp macro="" textlink="">
      <xdr:nvSpPr>
        <xdr:cNvPr id="738" name="投資及び出資金平均値テキスト">
          <a:extLst>
            <a:ext uri="{FF2B5EF4-FFF2-40B4-BE49-F238E27FC236}">
              <a16:creationId xmlns:a16="http://schemas.microsoft.com/office/drawing/2014/main" id="{00000000-0008-0000-0600-0000E2020000}"/>
            </a:ext>
          </a:extLst>
        </xdr:cNvPr>
        <xdr:cNvSpPr txBox="1"/>
      </xdr:nvSpPr>
      <xdr:spPr>
        <a:xfrm>
          <a:off x="22212300" y="6350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155606</xdr:rowOff>
    </xdr:from>
    <xdr:to>
      <xdr:col>116</xdr:col>
      <xdr:colOff>114300</xdr:colOff>
      <xdr:row>38</xdr:row>
      <xdr:rowOff>85756</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22110700" y="649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3107</xdr:rowOff>
    </xdr:from>
    <xdr:to>
      <xdr:col>112</xdr:col>
      <xdr:colOff>38100</xdr:colOff>
      <xdr:row>38</xdr:row>
      <xdr:rowOff>104707</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21272500" y="6518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121233</xdr:rowOff>
    </xdr:from>
    <xdr:ext cx="469744"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1088428" y="6293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147033</xdr:rowOff>
    </xdr:from>
    <xdr:to>
      <xdr:col>107</xdr:col>
      <xdr:colOff>101600</xdr:colOff>
      <xdr:row>38</xdr:row>
      <xdr:rowOff>77183</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0383500" y="649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93710</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199428" y="626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1689</xdr:rowOff>
    </xdr:from>
    <xdr:to>
      <xdr:col>102</xdr:col>
      <xdr:colOff>165100</xdr:colOff>
      <xdr:row>38</xdr:row>
      <xdr:rowOff>103289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19494500" y="6516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119816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10428" y="629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7747</xdr:rowOff>
    </xdr:from>
    <xdr:to>
      <xdr:col>98</xdr:col>
      <xdr:colOff>38100</xdr:colOff>
      <xdr:row>38</xdr:row>
      <xdr:rowOff>109347</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186055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125874</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8421428" y="6298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7" name="投資及び出資金該当値テキスト">
          <a:extLst>
            <a:ext uri="{FF2B5EF4-FFF2-40B4-BE49-F238E27FC236}">
              <a16:creationId xmlns:a16="http://schemas.microsoft.com/office/drawing/2014/main" id="{00000000-0008-0000-0600-0000F5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5" name="直線コネクタ 774">
          <a:extLst>
            <a:ext uri="{FF2B5EF4-FFF2-40B4-BE49-F238E27FC236}">
              <a16:creationId xmlns:a16="http://schemas.microsoft.com/office/drawing/2014/main" id="{00000000-0008-0000-0600-00000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貸付金グラフ枠">
          <a:extLst>
            <a:ext uri="{FF2B5EF4-FFF2-40B4-BE49-F238E27FC236}">
              <a16:creationId xmlns:a16="http://schemas.microsoft.com/office/drawing/2014/main" id="{00000000-0008-0000-06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131699</xdr:rowOff>
    </xdr:from>
    <xdr:to>
      <xdr:col>116</xdr:col>
      <xdr:colOff>62864</xdr:colOff>
      <xdr:row>59</xdr:row>
      <xdr:rowOff>44450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flipV="1">
          <a:off x="22159595" y="8875649"/>
          <a:ext cx="1269" cy="12843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0" name="貸付金最小値テキスト">
          <a:extLst>
            <a:ext uri="{FF2B5EF4-FFF2-40B4-BE49-F238E27FC236}">
              <a16:creationId xmlns:a16="http://schemas.microsoft.com/office/drawing/2014/main" id="{00000000-0008-0000-0600-00001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78376</xdr:rowOff>
    </xdr:from>
    <xdr:ext cx="534377" cy="259045"/>
    <xdr:sp macro="" textlink="">
      <xdr:nvSpPr>
        <xdr:cNvPr id="792" name="貸付金最大値テキスト">
          <a:extLst>
            <a:ext uri="{FF2B5EF4-FFF2-40B4-BE49-F238E27FC236}">
              <a16:creationId xmlns:a16="http://schemas.microsoft.com/office/drawing/2014/main" id="{00000000-0008-0000-0600-000018030000}"/>
            </a:ext>
          </a:extLst>
        </xdr:cNvPr>
        <xdr:cNvSpPr txBox="1"/>
      </xdr:nvSpPr>
      <xdr:spPr>
        <a:xfrm>
          <a:off x="22212300" y="8650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131699</xdr:rowOff>
    </xdr:from>
    <xdr:to>
      <xdr:col>116</xdr:col>
      <xdr:colOff>152400</xdr:colOff>
      <xdr:row>51</xdr:row>
      <xdr:rowOff>131699</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8875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15704</xdr:rowOff>
    </xdr:from>
    <xdr:to>
      <xdr:col>116</xdr:col>
      <xdr:colOff>63500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flipV="1">
          <a:off x="21323300" y="10131254"/>
          <a:ext cx="8382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58456</xdr:rowOff>
    </xdr:from>
    <xdr:ext cx="469744" cy="259045"/>
    <xdr:sp macro="" textlink="">
      <xdr:nvSpPr>
        <xdr:cNvPr id="795" name="貸付金平均値テキスト">
          <a:extLst>
            <a:ext uri="{FF2B5EF4-FFF2-40B4-BE49-F238E27FC236}">
              <a16:creationId xmlns:a16="http://schemas.microsoft.com/office/drawing/2014/main" id="{00000000-0008-0000-0600-00001B030000}"/>
            </a:ext>
          </a:extLst>
        </xdr:cNvPr>
        <xdr:cNvSpPr txBox="1"/>
      </xdr:nvSpPr>
      <xdr:spPr>
        <a:xfrm>
          <a:off x="22212300" y="98311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35579</xdr:rowOff>
    </xdr:from>
    <xdr:to>
      <xdr:col>116</xdr:col>
      <xdr:colOff>114300</xdr:colOff>
      <xdr:row>58</xdr:row>
      <xdr:rowOff>137179</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22110700" y="99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132385</xdr:rowOff>
    </xdr:from>
    <xdr:to>
      <xdr:col>111</xdr:col>
      <xdr:colOff>177800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0434300" y="10076485"/>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17787</xdr:rowOff>
    </xdr:from>
    <xdr:to>
      <xdr:col>112</xdr:col>
      <xdr:colOff>38100</xdr:colOff>
      <xdr:row>58</xdr:row>
      <xdr:rowOff>119387</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1272500" y="9961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135914</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088428" y="9737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132385</xdr:rowOff>
    </xdr:from>
    <xdr:to>
      <xdr:col>107</xdr:col>
      <xdr:colOff>50800</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19545300" y="10076485"/>
          <a:ext cx="889000" cy="83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59772</xdr:rowOff>
    </xdr:from>
    <xdr:to>
      <xdr:col>107</xdr:col>
      <xdr:colOff>101600</xdr:colOff>
      <xdr:row>58</xdr:row>
      <xdr:rowOff>161372</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0383500" y="10003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6449</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199428" y="9779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56591</xdr:rowOff>
    </xdr:from>
    <xdr:to>
      <xdr:col>102</xdr:col>
      <xdr:colOff>165100</xdr:colOff>
      <xdr:row>58</xdr:row>
      <xdr:rowOff>158191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19494500" y="10000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3268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10428" y="9775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73051</xdr:rowOff>
    </xdr:from>
    <xdr:to>
      <xdr:col>98</xdr:col>
      <xdr:colOff>38100</xdr:colOff>
      <xdr:row>59</xdr:row>
      <xdr:rowOff>3201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8605500" y="1001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19728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421428" y="9792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136354</xdr:rowOff>
    </xdr:from>
    <xdr:to>
      <xdr:col>116</xdr:col>
      <xdr:colOff>114300</xdr:colOff>
      <xdr:row>59</xdr:row>
      <xdr:rowOff>66504</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22110700" y="10080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51281</xdr:rowOff>
    </xdr:from>
    <xdr:ext cx="469744" cy="259045"/>
    <xdr:sp macro="" textlink="">
      <xdr:nvSpPr>
        <xdr:cNvPr id="814" name="貸付金該当値テキスト">
          <a:extLst>
            <a:ext uri="{FF2B5EF4-FFF2-40B4-BE49-F238E27FC236}">
              <a16:creationId xmlns:a16="http://schemas.microsoft.com/office/drawing/2014/main" id="{00000000-0008-0000-0600-00002E030000}"/>
            </a:ext>
          </a:extLst>
        </xdr:cNvPr>
        <xdr:cNvSpPr txBox="1"/>
      </xdr:nvSpPr>
      <xdr:spPr>
        <a:xfrm>
          <a:off x="22212300" y="999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81585</xdr:rowOff>
    </xdr:from>
    <xdr:to>
      <xdr:col>107</xdr:col>
      <xdr:colOff>101600</xdr:colOff>
      <xdr:row>59</xdr:row>
      <xdr:rowOff>11735</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0383500" y="1002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2862</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10118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3" name="正方形/長方形 822">
          <a:extLst>
            <a:ext uri="{FF2B5EF4-FFF2-40B4-BE49-F238E27FC236}">
              <a16:creationId xmlns:a16="http://schemas.microsoft.com/office/drawing/2014/main" id="{00000000-0008-0000-0600-00003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5" name="繰出金グラフ枠">
          <a:extLst>
            <a:ext uri="{FF2B5EF4-FFF2-40B4-BE49-F238E27FC236}">
              <a16:creationId xmlns:a16="http://schemas.microsoft.com/office/drawing/2014/main" id="{00000000-0008-0000-0600-00004D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156472</xdr:rowOff>
    </xdr:from>
    <xdr:to>
      <xdr:col>116</xdr:col>
      <xdr:colOff>62864</xdr:colOff>
      <xdr:row>79</xdr:row>
      <xdr:rowOff>6700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flipV="1">
          <a:off x="22159595" y="12329422"/>
          <a:ext cx="1269" cy="1221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10527</xdr:rowOff>
    </xdr:from>
    <xdr:ext cx="469744" cy="259045"/>
    <xdr:sp macro="" textlink="">
      <xdr:nvSpPr>
        <xdr:cNvPr id="847" name="繰出金最小値テキスト">
          <a:extLst>
            <a:ext uri="{FF2B5EF4-FFF2-40B4-BE49-F238E27FC236}">
              <a16:creationId xmlns:a16="http://schemas.microsoft.com/office/drawing/2014/main" id="{00000000-0008-0000-0600-00004F030000}"/>
            </a:ext>
          </a:extLst>
        </xdr:cNvPr>
        <xdr:cNvSpPr txBox="1"/>
      </xdr:nvSpPr>
      <xdr:spPr>
        <a:xfrm>
          <a:off x="22212300" y="13555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6700</xdr:rowOff>
    </xdr:from>
    <xdr:to>
      <xdr:col>116</xdr:col>
      <xdr:colOff>152400</xdr:colOff>
      <xdr:row>79</xdr:row>
      <xdr:rowOff>6700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22072600" y="13551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103149</xdr:rowOff>
    </xdr:from>
    <xdr:ext cx="599010" cy="259045"/>
    <xdr:sp macro="" textlink="">
      <xdr:nvSpPr>
        <xdr:cNvPr id="849" name="繰出金最大値テキスト">
          <a:extLst>
            <a:ext uri="{FF2B5EF4-FFF2-40B4-BE49-F238E27FC236}">
              <a16:creationId xmlns:a16="http://schemas.microsoft.com/office/drawing/2014/main" id="{00000000-0008-0000-0600-000051030000}"/>
            </a:ext>
          </a:extLst>
        </xdr:cNvPr>
        <xdr:cNvSpPr txBox="1"/>
      </xdr:nvSpPr>
      <xdr:spPr>
        <a:xfrm>
          <a:off x="22212300" y="12104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156472</xdr:rowOff>
    </xdr:from>
    <xdr:to>
      <xdr:col>116</xdr:col>
      <xdr:colOff>152400</xdr:colOff>
      <xdr:row>71</xdr:row>
      <xdr:rowOff>156472</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2329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105334</xdr:rowOff>
    </xdr:from>
    <xdr:to>
      <xdr:col>116</xdr:col>
      <xdr:colOff>63500</xdr:colOff>
      <xdr:row>76</xdr:row>
      <xdr:rowOff>26521</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1323300" y="12964084"/>
          <a:ext cx="838200" cy="9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70599</xdr:rowOff>
    </xdr:from>
    <xdr:ext cx="534377" cy="259045"/>
    <xdr:sp macro="" textlink="">
      <xdr:nvSpPr>
        <xdr:cNvPr id="852" name="繰出金平均値テキスト">
          <a:extLst>
            <a:ext uri="{FF2B5EF4-FFF2-40B4-BE49-F238E27FC236}">
              <a16:creationId xmlns:a16="http://schemas.microsoft.com/office/drawing/2014/main" id="{00000000-0008-0000-0600-000054030000}"/>
            </a:ext>
          </a:extLst>
        </xdr:cNvPr>
        <xdr:cNvSpPr txBox="1"/>
      </xdr:nvSpPr>
      <xdr:spPr>
        <a:xfrm>
          <a:off x="22212300" y="127578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47722</xdr:rowOff>
    </xdr:from>
    <xdr:to>
      <xdr:col>116</xdr:col>
      <xdr:colOff>114300</xdr:colOff>
      <xdr:row>75</xdr:row>
      <xdr:rowOff>149321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22110700" y="1290647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20828</xdr:rowOff>
    </xdr:from>
    <xdr:to>
      <xdr:col>111</xdr:col>
      <xdr:colOff>177800</xdr:colOff>
      <xdr:row>76</xdr:row>
      <xdr:rowOff>26521</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0434300" y="13051028"/>
          <a:ext cx="889000" cy="5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46030</xdr:rowOff>
    </xdr:from>
    <xdr:to>
      <xdr:col>112</xdr:col>
      <xdr:colOff>38100</xdr:colOff>
      <xdr:row>75</xdr:row>
      <xdr:rowOff>147630</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1272500" y="129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164157</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2680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1001</xdr:rowOff>
    </xdr:from>
    <xdr:to>
      <xdr:col>107</xdr:col>
      <xdr:colOff>50800</xdr:colOff>
      <xdr:row>76</xdr:row>
      <xdr:rowOff>20828</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19545300" y="13031201"/>
          <a:ext cx="889000" cy="1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64112</xdr:rowOff>
    </xdr:from>
    <xdr:to>
      <xdr:col>107</xdr:col>
      <xdr:colOff>101600</xdr:colOff>
      <xdr:row>75</xdr:row>
      <xdr:rowOff>165712</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0383500" y="1292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10789</xdr:rowOff>
    </xdr:from>
    <xdr:ext cx="534377"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20167111" y="12698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1001</xdr:rowOff>
    </xdr:from>
    <xdr:to>
      <xdr:col>102</xdr:col>
      <xdr:colOff>114300</xdr:colOff>
      <xdr:row>76</xdr:row>
      <xdr:rowOff>25682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18656300" y="13031201"/>
          <a:ext cx="889000" cy="24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87887</xdr:rowOff>
    </xdr:from>
    <xdr:to>
      <xdr:col>102</xdr:col>
      <xdr:colOff>165100</xdr:colOff>
      <xdr:row>76</xdr:row>
      <xdr:rowOff>18036</xdr:rowOff>
    </xdr:to>
    <xdr:sp macro="" textlink="">
      <xdr:nvSpPr>
        <xdr:cNvPr id="861" name="フローチャート: 判断 860">
          <a:extLst>
            <a:ext uri="{FF2B5EF4-FFF2-40B4-BE49-F238E27FC236}">
              <a16:creationId xmlns:a16="http://schemas.microsoft.com/office/drawing/2014/main" id="{00000000-0008-0000-0600-00005D030000}"/>
            </a:ext>
          </a:extLst>
        </xdr:cNvPr>
        <xdr:cNvSpPr/>
      </xdr:nvSpPr>
      <xdr:spPr>
        <a:xfrm>
          <a:off x="19494500" y="1294663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34564</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9278111" y="12721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67663</xdr:rowOff>
    </xdr:from>
    <xdr:to>
      <xdr:col>98</xdr:col>
      <xdr:colOff>38100</xdr:colOff>
      <xdr:row>75</xdr:row>
      <xdr:rowOff>169264</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86055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14340</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389111" y="12701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54534</xdr:rowOff>
    </xdr:from>
    <xdr:to>
      <xdr:col>116</xdr:col>
      <xdr:colOff>114300</xdr:colOff>
      <xdr:row>75</xdr:row>
      <xdr:rowOff>156133</xdr:rowOff>
    </xdr:to>
    <xdr:sp macro="" textlink="">
      <xdr:nvSpPr>
        <xdr:cNvPr id="870" name="楕円 869">
          <a:extLst>
            <a:ext uri="{FF2B5EF4-FFF2-40B4-BE49-F238E27FC236}">
              <a16:creationId xmlns:a16="http://schemas.microsoft.com/office/drawing/2014/main" id="{00000000-0008-0000-0600-000066030000}"/>
            </a:ext>
          </a:extLst>
        </xdr:cNvPr>
        <xdr:cNvSpPr/>
      </xdr:nvSpPr>
      <xdr:spPr>
        <a:xfrm>
          <a:off x="22110700" y="129132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32961</xdr:rowOff>
    </xdr:from>
    <xdr:ext cx="534377" cy="259045"/>
    <xdr:sp macro="" textlink="">
      <xdr:nvSpPr>
        <xdr:cNvPr id="871" name="繰出金該当値テキスト">
          <a:extLst>
            <a:ext uri="{FF2B5EF4-FFF2-40B4-BE49-F238E27FC236}">
              <a16:creationId xmlns:a16="http://schemas.microsoft.com/office/drawing/2014/main" id="{00000000-0008-0000-0600-000067030000}"/>
            </a:ext>
          </a:extLst>
        </xdr:cNvPr>
        <xdr:cNvSpPr txBox="1"/>
      </xdr:nvSpPr>
      <xdr:spPr>
        <a:xfrm>
          <a:off x="22212300" y="12891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147171</xdr:rowOff>
    </xdr:from>
    <xdr:to>
      <xdr:col>112</xdr:col>
      <xdr:colOff>38100</xdr:colOff>
      <xdr:row>76</xdr:row>
      <xdr:rowOff>77321</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1272500" y="1300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68448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056111" y="1309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141478</xdr:rowOff>
    </xdr:from>
    <xdr:to>
      <xdr:col>107</xdr:col>
      <xdr:colOff>101600</xdr:colOff>
      <xdr:row>76</xdr:row>
      <xdr:rowOff>71628</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0383500" y="1300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62755</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0167111" y="1309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121651</xdr:rowOff>
    </xdr:from>
    <xdr:to>
      <xdr:col>102</xdr:col>
      <xdr:colOff>165100</xdr:colOff>
      <xdr:row>76</xdr:row>
      <xdr:rowOff>51801</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19494500" y="12980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42928</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278111" y="1307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146332</xdr:rowOff>
    </xdr:from>
    <xdr:to>
      <xdr:col>98</xdr:col>
      <xdr:colOff>38100</xdr:colOff>
      <xdr:row>76</xdr:row>
      <xdr:rowOff>76482</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8605500" y="13005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67609</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389111" y="130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0" name="正方形/長方形 879">
          <a:extLst>
            <a:ext uri="{FF2B5EF4-FFF2-40B4-BE49-F238E27FC236}">
              <a16:creationId xmlns:a16="http://schemas.microsoft.com/office/drawing/2014/main" id="{00000000-0008-0000-0600-000070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4" name="前年度繰上充用金グラフ枠">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6" name="前年度繰上充用金最小値テキスト">
          <a:extLst>
            <a:ext uri="{FF2B5EF4-FFF2-40B4-BE49-F238E27FC236}">
              <a16:creationId xmlns:a16="http://schemas.microsoft.com/office/drawing/2014/main" id="{00000000-0008-0000-0600-000080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8" name="前年度繰上充用金最大値テキスト">
          <a:extLst>
            <a:ext uri="{FF2B5EF4-FFF2-40B4-BE49-F238E27FC236}">
              <a16:creationId xmlns:a16="http://schemas.microsoft.com/office/drawing/2014/main" id="{00000000-0008-0000-0600-000082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1" name="前年度繰上充用金平均値テキスト">
          <a:extLst>
            <a:ext uri="{FF2B5EF4-FFF2-40B4-BE49-F238E27FC236}">
              <a16:creationId xmlns:a16="http://schemas.microsoft.com/office/drawing/2014/main" id="{00000000-0008-0000-0600-000085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0" name="フローチャート: 判断 909">
          <a:extLst>
            <a:ext uri="{FF2B5EF4-FFF2-40B4-BE49-F238E27FC236}">
              <a16:creationId xmlns:a16="http://schemas.microsoft.com/office/drawing/2014/main" id="{00000000-0008-0000-0600-00008E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9" name="楕円 918">
          <a:extLst>
            <a:ext uri="{FF2B5EF4-FFF2-40B4-BE49-F238E27FC236}">
              <a16:creationId xmlns:a16="http://schemas.microsoft.com/office/drawing/2014/main" id="{00000000-0008-0000-0600-000097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0" name="前年度繰上充用金該当値テキスト">
          <a:extLst>
            <a:ext uri="{FF2B5EF4-FFF2-40B4-BE49-F238E27FC236}">
              <a16:creationId xmlns:a16="http://schemas.microsoft.com/office/drawing/2014/main" id="{00000000-0008-0000-0600-000098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9" name="正方形/長方形 928">
          <a:extLst>
            <a:ext uri="{FF2B5EF4-FFF2-40B4-BE49-F238E27FC236}">
              <a16:creationId xmlns:a16="http://schemas.microsoft.com/office/drawing/2014/main" id="{00000000-0008-0000-0600-0000A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性質別歳出のうち、住民一人当たりのコストでは人件費、物件費、維持補修費、補助費等、普通建設事業費、公債費が類似団体の平均値を上回っている状況にある。</a:t>
          </a:r>
          <a:endParaRPr lang="ja-JP" altLang="ja-JP" sz="1400">
            <a:effectLst/>
          </a:endParaRPr>
        </a:p>
        <a:p>
          <a:r>
            <a:rPr kumimoji="1" lang="ja-JP" altLang="ja-JP" sz="1100">
              <a:solidFill>
                <a:schemeClr val="dk1"/>
              </a:solidFill>
              <a:effectLst/>
              <a:latin typeface="+mn-lt"/>
              <a:ea typeface="+mn-ea"/>
              <a:cs typeface="+mn-cs"/>
            </a:rPr>
            <a:t>　物件費、</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補助費等、公債費、普通建設事業費が大きく上回って</a:t>
          </a:r>
          <a:r>
            <a:rPr kumimoji="1" lang="ja-JP" altLang="en-US" sz="1100">
              <a:solidFill>
                <a:schemeClr val="dk1"/>
              </a:solidFill>
              <a:effectLst/>
              <a:latin typeface="+mn-lt"/>
              <a:ea typeface="+mn-ea"/>
              <a:cs typeface="+mn-cs"/>
            </a:rPr>
            <a:t>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普通建設事業費については、</a:t>
          </a:r>
          <a:r>
            <a:rPr kumimoji="1" lang="ja-JP" altLang="en-US" sz="1100">
              <a:solidFill>
                <a:schemeClr val="dk1"/>
              </a:solidFill>
              <a:effectLst/>
              <a:latin typeface="+mn-lt"/>
              <a:ea typeface="+mn-ea"/>
              <a:cs typeface="+mn-cs"/>
            </a:rPr>
            <a:t>役場庁舎大規模改修や河川防災ステーションの建設が</a:t>
          </a:r>
          <a:r>
            <a:rPr kumimoji="1" lang="ja-JP" altLang="ja-JP" sz="1100">
              <a:solidFill>
                <a:schemeClr val="dk1"/>
              </a:solidFill>
              <a:effectLst/>
              <a:latin typeface="+mn-lt"/>
              <a:ea typeface="+mn-ea"/>
              <a:cs typeface="+mn-cs"/>
            </a:rPr>
            <a:t>行われたことが主な要因である。</a:t>
          </a:r>
          <a:endParaRPr lang="ja-JP" altLang="ja-JP" sz="1400">
            <a:effectLst/>
          </a:endParaRPr>
        </a:p>
        <a:p>
          <a:r>
            <a:rPr kumimoji="1" lang="ja-JP" altLang="ja-JP" sz="1100">
              <a:solidFill>
                <a:schemeClr val="dk1"/>
              </a:solidFill>
              <a:effectLst/>
              <a:latin typeface="+mn-lt"/>
              <a:ea typeface="+mn-ea"/>
              <a:cs typeface="+mn-cs"/>
            </a:rPr>
            <a:t>　補助費等は、</a:t>
          </a:r>
          <a:r>
            <a:rPr kumimoji="1" lang="ja-JP" altLang="en-US" sz="1100">
              <a:solidFill>
                <a:schemeClr val="dk1"/>
              </a:solidFill>
              <a:effectLst/>
              <a:latin typeface="+mn-lt"/>
              <a:ea typeface="+mn-ea"/>
              <a:cs typeface="+mn-cs"/>
            </a:rPr>
            <a:t>老朽化した施設の修繕費の増加</a:t>
          </a:r>
          <a:r>
            <a:rPr kumimoji="1" lang="ja-JP" altLang="ja-JP" sz="1100">
              <a:solidFill>
                <a:schemeClr val="dk1"/>
              </a:solidFill>
              <a:effectLst/>
              <a:latin typeface="+mn-lt"/>
              <a:ea typeface="+mn-ea"/>
              <a:cs typeface="+mn-cs"/>
            </a:rPr>
            <a:t>が主な要因である。</a:t>
          </a:r>
          <a:r>
            <a:rPr kumimoji="1" lang="ja-JP" altLang="en-US" sz="1100">
              <a:solidFill>
                <a:schemeClr val="dk1"/>
              </a:solidFill>
              <a:effectLst/>
              <a:latin typeface="+mn-lt"/>
              <a:ea typeface="+mn-ea"/>
              <a:cs typeface="+mn-cs"/>
            </a:rPr>
            <a:t>老朽化した施設は、計画的に更新を行い、経費の削減に努めていく。</a:t>
          </a:r>
          <a:endParaRPr lang="ja-JP" altLang="ja-JP" sz="1400">
            <a:effectLst/>
          </a:endParaRPr>
        </a:p>
        <a:p>
          <a:r>
            <a:rPr kumimoji="1" lang="ja-JP" altLang="ja-JP" sz="1100">
              <a:solidFill>
                <a:schemeClr val="dk1"/>
              </a:solidFill>
              <a:effectLst/>
              <a:latin typeface="+mn-lt"/>
              <a:ea typeface="+mn-ea"/>
              <a:cs typeface="+mn-cs"/>
            </a:rPr>
            <a:t>　公債費は、今後、中長期的な財政推計の中で住民生活とのバランスを図りながら公債費の圧縮を図り健全な財政運営に努めていく。</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北海道大空町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6,626
6,581
343.66
9,791,726
9,568,831
217,933
5,233,506
16,477,148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58166</xdr:rowOff>
    </xdr:from>
    <xdr:to>
      <xdr:col>24</xdr:col>
      <xdr:colOff>62865</xdr:colOff>
      <xdr:row>38</xdr:row>
      <xdr:rowOff>157861</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01666"/>
          <a:ext cx="1270" cy="1471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161688</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76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157861</xdr:rowOff>
    </xdr:from>
    <xdr:to>
      <xdr:col>24</xdr:col>
      <xdr:colOff>152400</xdr:colOff>
      <xdr:row>38</xdr:row>
      <xdr:rowOff>157861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2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4843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76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58166</xdr:rowOff>
    </xdr:from>
    <xdr:to>
      <xdr:col>24</xdr:col>
      <xdr:colOff>152400</xdr:colOff>
      <xdr:row>30</xdr:row>
      <xdr:rowOff>58166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01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18796</xdr:rowOff>
    </xdr:from>
    <xdr:to>
      <xdr:col>24</xdr:col>
      <xdr:colOff>63500</xdr:colOff>
      <xdr:row>35</xdr:row>
      <xdr:rowOff>69342</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019546"/>
          <a:ext cx="838200" cy="5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58691</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94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80264</xdr:rowOff>
    </xdr:from>
    <xdr:to>
      <xdr:col>24</xdr:col>
      <xdr:colOff>114300</xdr:colOff>
      <xdr:row>36</xdr:row>
      <xdr:rowOff>10414</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81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69342</xdr:rowOff>
    </xdr:from>
    <xdr:to>
      <xdr:col>19</xdr:col>
      <xdr:colOff>177800</xdr:colOff>
      <xdr:row>35</xdr:row>
      <xdr:rowOff>72009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070092"/>
          <a:ext cx="8890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118618</xdr:rowOff>
    </xdr:from>
    <xdr:to>
      <xdr:col>20</xdr:col>
      <xdr:colOff>38100</xdr:colOff>
      <xdr:row>36</xdr:row>
      <xdr:rowOff>48768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19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39895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6212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72009</xdr:rowOff>
    </xdr:from>
    <xdr:to>
      <xdr:col>15</xdr:col>
      <xdr:colOff>50800</xdr:colOff>
      <xdr:row>35</xdr:row>
      <xdr:rowOff>93345</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072759"/>
          <a:ext cx="889000" cy="2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149225</xdr:rowOff>
    </xdr:from>
    <xdr:to>
      <xdr:col>15</xdr:col>
      <xdr:colOff>101600</xdr:colOff>
      <xdr:row>36</xdr:row>
      <xdr:rowOff>79375</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49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70502</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6242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65405</xdr:rowOff>
    </xdr:from>
    <xdr:to>
      <xdr:col>10</xdr:col>
      <xdr:colOff>114300</xdr:colOff>
      <xdr:row>35</xdr:row>
      <xdr:rowOff>93345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066155"/>
          <a:ext cx="889000" cy="27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158750</xdr:rowOff>
    </xdr:from>
    <xdr:to>
      <xdr:col>10</xdr:col>
      <xdr:colOff>165100</xdr:colOff>
      <xdr:row>36</xdr:row>
      <xdr:rowOff>88900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5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80027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625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99060</xdr:rowOff>
    </xdr:from>
    <xdr:to>
      <xdr:col>6</xdr:col>
      <xdr:colOff>38100</xdr:colOff>
      <xdr:row>36</xdr:row>
      <xdr:rowOff>29210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20337</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6192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139446</xdr:rowOff>
    </xdr:from>
    <xdr:to>
      <xdr:col>24</xdr:col>
      <xdr:colOff>114300</xdr:colOff>
      <xdr:row>35</xdr:row>
      <xdr:rowOff>69596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68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162323</xdr:rowOff>
    </xdr:from>
    <xdr:ext cx="534377"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820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18542</xdr:rowOff>
    </xdr:from>
    <xdr:to>
      <xdr:col>20</xdr:col>
      <xdr:colOff>38100</xdr:colOff>
      <xdr:row>35</xdr:row>
      <xdr:rowOff>120142</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019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136669</xdr:rowOff>
    </xdr:from>
    <xdr:ext cx="534377"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30111" y="579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21209</xdr:rowOff>
    </xdr:from>
    <xdr:to>
      <xdr:col>15</xdr:col>
      <xdr:colOff>101600</xdr:colOff>
      <xdr:row>35</xdr:row>
      <xdr:rowOff>122809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021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139336</xdr:rowOff>
    </xdr:from>
    <xdr:ext cx="534377"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41111" y="579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42545</xdr:rowOff>
    </xdr:from>
    <xdr:to>
      <xdr:col>10</xdr:col>
      <xdr:colOff>165100</xdr:colOff>
      <xdr:row>35</xdr:row>
      <xdr:rowOff>144145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0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160672</xdr:rowOff>
    </xdr:from>
    <xdr:ext cx="534377"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52111" y="5818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14605</xdr:rowOff>
    </xdr:from>
    <xdr:to>
      <xdr:col>6</xdr:col>
      <xdr:colOff>38100</xdr:colOff>
      <xdr:row>35</xdr:row>
      <xdr:rowOff>116205</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01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132732</xdr:rowOff>
    </xdr:from>
    <xdr:ext cx="534377"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63111" y="5790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82624</xdr:rowOff>
    </xdr:from>
    <xdr:to>
      <xdr:col>24</xdr:col>
      <xdr:colOff>62865</xdr:colOff>
      <xdr:row>58</xdr:row>
      <xdr:rowOff>127952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655124"/>
          <a:ext cx="1270" cy="141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131779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075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127952</xdr:rowOff>
    </xdr:from>
    <xdr:to>
      <xdr:col>24</xdr:col>
      <xdr:colOff>152400</xdr:colOff>
      <xdr:row>58</xdr:row>
      <xdr:rowOff>127952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072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29301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430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954,955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82624</xdr:rowOff>
    </xdr:from>
    <xdr:to>
      <xdr:col>24</xdr:col>
      <xdr:colOff>152400</xdr:colOff>
      <xdr:row>50</xdr:row>
      <xdr:rowOff>82624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655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66440</xdr:rowOff>
    </xdr:from>
    <xdr:to>
      <xdr:col>24</xdr:col>
      <xdr:colOff>63500</xdr:colOff>
      <xdr:row>57</xdr:row>
      <xdr:rowOff>151988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9839090"/>
          <a:ext cx="838200" cy="8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23727</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249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850</xdr:rowOff>
    </xdr:from>
    <xdr:to>
      <xdr:col>24</xdr:col>
      <xdr:colOff>114300</xdr:colOff>
      <xdr:row>57</xdr:row>
      <xdr:rowOff>102450</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77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151988</xdr:rowOff>
    </xdr:from>
    <xdr:to>
      <xdr:col>19</xdr:col>
      <xdr:colOff>177800</xdr:colOff>
      <xdr:row>58</xdr:row>
      <xdr:rowOff>59221</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908300" y="9924638"/>
          <a:ext cx="889000" cy="78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161179</xdr:rowOff>
    </xdr:from>
    <xdr:to>
      <xdr:col>20</xdr:col>
      <xdr:colOff>38100</xdr:colOff>
      <xdr:row>57</xdr:row>
      <xdr:rowOff>91329</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762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107856</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537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93176</xdr:rowOff>
    </xdr:from>
    <xdr:to>
      <xdr:col>15</xdr:col>
      <xdr:colOff>50800</xdr:colOff>
      <xdr:row>58</xdr:row>
      <xdr:rowOff>59221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94376"/>
          <a:ext cx="889000" cy="308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119110</xdr:rowOff>
    </xdr:from>
    <xdr:to>
      <xdr:col>15</xdr:col>
      <xdr:colOff>101600</xdr:colOff>
      <xdr:row>57</xdr:row>
      <xdr:rowOff>49260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72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65787</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4955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93176</xdr:rowOff>
    </xdr:from>
    <xdr:to>
      <xdr:col>10</xdr:col>
      <xdr:colOff>114300</xdr:colOff>
      <xdr:row>58</xdr:row>
      <xdr:rowOff>75455</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94376"/>
          <a:ext cx="889000" cy="325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9866</xdr:rowOff>
    </xdr:from>
    <xdr:to>
      <xdr:col>10</xdr:col>
      <xdr:colOff>165100</xdr:colOff>
      <xdr:row>56</xdr:row>
      <xdr:rowOff>111466</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11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127993</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3862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74361</xdr:rowOff>
    </xdr:from>
    <xdr:to>
      <xdr:col>6</xdr:col>
      <xdr:colOff>38100</xdr:colOff>
      <xdr:row>58</xdr:row>
      <xdr:rowOff>4511</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21038</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22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15640</xdr:rowOff>
    </xdr:from>
    <xdr:to>
      <xdr:col>24</xdr:col>
      <xdr:colOff>114300</xdr:colOff>
      <xdr:row>57</xdr:row>
      <xdr:rowOff>117240</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788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165517</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766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101188</xdr:rowOff>
    </xdr:from>
    <xdr:to>
      <xdr:col>20</xdr:col>
      <xdr:colOff>38100</xdr:colOff>
      <xdr:row>58</xdr:row>
      <xdr:rowOff>31338</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87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22465</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497795" y="9966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8421</xdr:rowOff>
    </xdr:from>
    <xdr:to>
      <xdr:col>15</xdr:col>
      <xdr:colOff>101600</xdr:colOff>
      <xdr:row>58</xdr:row>
      <xdr:rowOff>110021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52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101148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10045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42376</xdr:rowOff>
    </xdr:from>
    <xdr:to>
      <xdr:col>10</xdr:col>
      <xdr:colOff>165100</xdr:colOff>
      <xdr:row>56</xdr:row>
      <xdr:rowOff>143976</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64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135103</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736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24655</xdr:rowOff>
    </xdr:from>
    <xdr:to>
      <xdr:col>6</xdr:col>
      <xdr:colOff>38100</xdr:colOff>
      <xdr:row>58</xdr:row>
      <xdr:rowOff>126255</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6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117382</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61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27183</xdr:rowOff>
    </xdr:from>
    <xdr:to>
      <xdr:col>24</xdr:col>
      <xdr:colOff>62865</xdr:colOff>
      <xdr:row>77</xdr:row>
      <xdr:rowOff>135612</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71583"/>
          <a:ext cx="1270" cy="96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139439</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34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135612</xdr:rowOff>
    </xdr:from>
    <xdr:to>
      <xdr:col>24</xdr:col>
      <xdr:colOff>152400</xdr:colOff>
      <xdr:row>77</xdr:row>
      <xdr:rowOff>135612</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337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145310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6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349,610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27183</xdr:rowOff>
    </xdr:from>
    <xdr:to>
      <xdr:col>24</xdr:col>
      <xdr:colOff>152400</xdr:colOff>
      <xdr:row>72</xdr:row>
      <xdr:rowOff>27183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7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124091</xdr:rowOff>
    </xdr:from>
    <xdr:to>
      <xdr:col>24</xdr:col>
      <xdr:colOff>63500</xdr:colOff>
      <xdr:row>76</xdr:row>
      <xdr:rowOff>29578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2982841"/>
          <a:ext cx="838200" cy="76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152330</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668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129453</xdr:rowOff>
    </xdr:from>
    <xdr:to>
      <xdr:col>24</xdr:col>
      <xdr:colOff>114300</xdr:colOff>
      <xdr:row>75</xdr:row>
      <xdr:rowOff>59603</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816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11762</xdr:rowOff>
    </xdr:from>
    <xdr:to>
      <xdr:col>19</xdr:col>
      <xdr:colOff>177800</xdr:colOff>
      <xdr:row>76</xdr:row>
      <xdr:rowOff>29578</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2699062"/>
          <a:ext cx="889000" cy="360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25984</xdr:rowOff>
    </xdr:from>
    <xdr:to>
      <xdr:col>20</xdr:col>
      <xdr:colOff>38100</xdr:colOff>
      <xdr:row>75</xdr:row>
      <xdr:rowOff>127584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8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144111</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6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59073</xdr:rowOff>
    </xdr:from>
    <xdr:to>
      <xdr:col>15</xdr:col>
      <xdr:colOff>50800</xdr:colOff>
      <xdr:row>74</xdr:row>
      <xdr:rowOff>11762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2574923"/>
          <a:ext cx="889000" cy="124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144198</xdr:rowOff>
    </xdr:from>
    <xdr:to>
      <xdr:col>15</xdr:col>
      <xdr:colOff>101600</xdr:colOff>
      <xdr:row>75</xdr:row>
      <xdr:rowOff>74348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2831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65475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924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59073</xdr:rowOff>
    </xdr:from>
    <xdr:to>
      <xdr:col>10</xdr:col>
      <xdr:colOff>114300</xdr:colOff>
      <xdr:row>76</xdr:row>
      <xdr:rowOff>53234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2574923"/>
          <a:ext cx="889000" cy="50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127364</xdr:rowOff>
    </xdr:from>
    <xdr:to>
      <xdr:col>10</xdr:col>
      <xdr:colOff>165100</xdr:colOff>
      <xdr:row>76</xdr:row>
      <xdr:rowOff>57514</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86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48641</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078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7221</xdr:rowOff>
    </xdr:from>
    <xdr:to>
      <xdr:col>6</xdr:col>
      <xdr:colOff>38100</xdr:colOff>
      <xdr:row>76</xdr:row>
      <xdr:rowOff>108821</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99948</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13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73291</xdr:rowOff>
    </xdr:from>
    <xdr:to>
      <xdr:col>24</xdr:col>
      <xdr:colOff>114300</xdr:colOff>
      <xdr:row>76</xdr:row>
      <xdr:rowOff>3442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3204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51718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910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150228</xdr:rowOff>
    </xdr:from>
    <xdr:to>
      <xdr:col>20</xdr:col>
      <xdr:colOff>38100</xdr:colOff>
      <xdr:row>76</xdr:row>
      <xdr:rowOff>80378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008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71505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101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132412</xdr:rowOff>
    </xdr:from>
    <xdr:to>
      <xdr:col>15</xdr:col>
      <xdr:colOff>101600</xdr:colOff>
      <xdr:row>74</xdr:row>
      <xdr:rowOff>62562</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648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79089</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423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8273</xdr:rowOff>
    </xdr:from>
    <xdr:to>
      <xdr:col>10</xdr:col>
      <xdr:colOff>165100</xdr:colOff>
      <xdr:row>73</xdr:row>
      <xdr:rowOff>109873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524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126400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299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2434</xdr:rowOff>
    </xdr:from>
    <xdr:to>
      <xdr:col>6</xdr:col>
      <xdr:colOff>38100</xdr:colOff>
      <xdr:row>76</xdr:row>
      <xdr:rowOff>104034</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032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120561</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80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a:extLst>
            <a:ext uri="{FF2B5EF4-FFF2-40B4-BE49-F238E27FC236}">
              <a16:creationId xmlns:a16="http://schemas.microsoft.com/office/drawing/2014/main" id="{00000000-0008-0000-07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169132</xdr:rowOff>
    </xdr:from>
    <xdr:to>
      <xdr:col>24</xdr:col>
      <xdr:colOff>62865</xdr:colOff>
      <xdr:row>98</xdr:row>
      <xdr:rowOff>61793</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flipV="1">
          <a:off x="4633595" y="15599632"/>
          <a:ext cx="1270" cy="1264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65620</xdr:rowOff>
    </xdr:from>
    <xdr:ext cx="534377" cy="259045"/>
    <xdr:sp macro="" textlink="">
      <xdr:nvSpPr>
        <xdr:cNvPr id="229" name="衛生費最小値テキスト">
          <a:extLst>
            <a:ext uri="{FF2B5EF4-FFF2-40B4-BE49-F238E27FC236}">
              <a16:creationId xmlns:a16="http://schemas.microsoft.com/office/drawing/2014/main" id="{00000000-0008-0000-0700-0000E5000000}"/>
            </a:ext>
          </a:extLst>
        </xdr:cNvPr>
        <xdr:cNvSpPr txBox="1"/>
      </xdr:nvSpPr>
      <xdr:spPr>
        <a:xfrm>
          <a:off x="4686300" y="16867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61793</xdr:rowOff>
    </xdr:from>
    <xdr:to>
      <xdr:col>24</xdr:col>
      <xdr:colOff>152400</xdr:colOff>
      <xdr:row>98</xdr:row>
      <xdr:rowOff>61793</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6863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115809</xdr:rowOff>
    </xdr:from>
    <xdr:ext cx="599010" cy="259045"/>
    <xdr:sp macro="" textlink="">
      <xdr:nvSpPr>
        <xdr:cNvPr id="231" name="衛生費最大値テキスト">
          <a:extLst>
            <a:ext uri="{FF2B5EF4-FFF2-40B4-BE49-F238E27FC236}">
              <a16:creationId xmlns:a16="http://schemas.microsoft.com/office/drawing/2014/main" id="{00000000-0008-0000-0700-0000E7000000}"/>
            </a:ext>
          </a:extLst>
        </xdr:cNvPr>
        <xdr:cNvSpPr txBox="1"/>
      </xdr:nvSpPr>
      <xdr:spPr>
        <a:xfrm>
          <a:off x="4686300" y="153748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372,275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169132</xdr:rowOff>
    </xdr:from>
    <xdr:to>
      <xdr:col>24</xdr:col>
      <xdr:colOff>152400</xdr:colOff>
      <xdr:row>90</xdr:row>
      <xdr:rowOff>169132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5599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127443</xdr:rowOff>
    </xdr:from>
    <xdr:to>
      <xdr:col>24</xdr:col>
      <xdr:colOff>63500</xdr:colOff>
      <xdr:row>96</xdr:row>
      <xdr:rowOff>162271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3797300" y="16586643"/>
          <a:ext cx="838200" cy="34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82546</xdr:rowOff>
    </xdr:from>
    <xdr:ext cx="599010" cy="259045"/>
    <xdr:sp macro="" textlink="">
      <xdr:nvSpPr>
        <xdr:cNvPr id="234" name="衛生費平均値テキスト">
          <a:extLst>
            <a:ext uri="{FF2B5EF4-FFF2-40B4-BE49-F238E27FC236}">
              <a16:creationId xmlns:a16="http://schemas.microsoft.com/office/drawing/2014/main" id="{00000000-0008-0000-0700-0000EA000000}"/>
            </a:ext>
          </a:extLst>
        </xdr:cNvPr>
        <xdr:cNvSpPr txBox="1"/>
      </xdr:nvSpPr>
      <xdr:spPr>
        <a:xfrm>
          <a:off x="4686300" y="16370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59669</xdr:rowOff>
    </xdr:from>
    <xdr:to>
      <xdr:col>24</xdr:col>
      <xdr:colOff>114300</xdr:colOff>
      <xdr:row>96</xdr:row>
      <xdr:rowOff>161269</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4584700" y="16518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140740</xdr:rowOff>
    </xdr:from>
    <xdr:to>
      <xdr:col>19</xdr:col>
      <xdr:colOff>177800</xdr:colOff>
      <xdr:row>96</xdr:row>
      <xdr:rowOff>162271</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2908300" y="16599940"/>
          <a:ext cx="889000" cy="21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99251</xdr:rowOff>
    </xdr:from>
    <xdr:to>
      <xdr:col>20</xdr:col>
      <xdr:colOff>38100</xdr:colOff>
      <xdr:row>97</xdr:row>
      <xdr:rowOff>29401</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3746500" y="1655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45928</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3497795" y="1633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140740</xdr:rowOff>
    </xdr:from>
    <xdr:to>
      <xdr:col>15</xdr:col>
      <xdr:colOff>50800</xdr:colOff>
      <xdr:row>97</xdr:row>
      <xdr:rowOff>13483</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019300" y="16599940"/>
          <a:ext cx="889000" cy="44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104434</xdr:rowOff>
    </xdr:from>
    <xdr:to>
      <xdr:col>15</xdr:col>
      <xdr:colOff>101600</xdr:colOff>
      <xdr:row>97</xdr:row>
      <xdr:rowOff>34584</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2857500" y="1656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25711</xdr:rowOff>
    </xdr:from>
    <xdr:ext cx="59901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2608795" y="16656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104645</xdr:rowOff>
    </xdr:from>
    <xdr:to>
      <xdr:col>10</xdr:col>
      <xdr:colOff>114300</xdr:colOff>
      <xdr:row>97</xdr:row>
      <xdr:rowOff>13483</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a:off x="1130300" y="16563845"/>
          <a:ext cx="889000" cy="80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157629</xdr:rowOff>
    </xdr:from>
    <xdr:to>
      <xdr:col>10</xdr:col>
      <xdr:colOff>165100</xdr:colOff>
      <xdr:row>97</xdr:row>
      <xdr:rowOff>87779</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968500" y="1661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78906</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752111" y="1670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1513</xdr:rowOff>
    </xdr:from>
    <xdr:to>
      <xdr:col>6</xdr:col>
      <xdr:colOff>38100</xdr:colOff>
      <xdr:row>97</xdr:row>
      <xdr:rowOff>103113</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079500" y="1663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94240</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863111" y="1672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76643</xdr:rowOff>
    </xdr:from>
    <xdr:to>
      <xdr:col>24</xdr:col>
      <xdr:colOff>114300</xdr:colOff>
      <xdr:row>97</xdr:row>
      <xdr:rowOff>6793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4584700" y="16535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55070</xdr:rowOff>
    </xdr:from>
    <xdr:ext cx="599010" cy="259045"/>
    <xdr:sp macro="" textlink="">
      <xdr:nvSpPr>
        <xdr:cNvPr id="253" name="衛生費該当値テキスト">
          <a:extLst>
            <a:ext uri="{FF2B5EF4-FFF2-40B4-BE49-F238E27FC236}">
              <a16:creationId xmlns:a16="http://schemas.microsoft.com/office/drawing/2014/main" id="{00000000-0008-0000-0700-0000FD000000}"/>
            </a:ext>
          </a:extLst>
        </xdr:cNvPr>
        <xdr:cNvSpPr txBox="1"/>
      </xdr:nvSpPr>
      <xdr:spPr>
        <a:xfrm>
          <a:off x="4686300" y="16514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111471</xdr:rowOff>
    </xdr:from>
    <xdr:to>
      <xdr:col>20</xdr:col>
      <xdr:colOff>38100</xdr:colOff>
      <xdr:row>97</xdr:row>
      <xdr:rowOff>41621</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3746500" y="165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32748</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3497795" y="16663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89940</xdr:rowOff>
    </xdr:from>
    <xdr:to>
      <xdr:col>15</xdr:col>
      <xdr:colOff>101600</xdr:colOff>
      <xdr:row>97</xdr:row>
      <xdr:rowOff>20090</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2857500" y="16549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36617</xdr:rowOff>
    </xdr:from>
    <xdr:ext cx="59901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608795" y="16324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134133</xdr:rowOff>
    </xdr:from>
    <xdr:to>
      <xdr:col>10</xdr:col>
      <xdr:colOff>165100</xdr:colOff>
      <xdr:row>97</xdr:row>
      <xdr:rowOff>64283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968500" y="1659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80810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1752111" y="16368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53845</xdr:rowOff>
    </xdr:from>
    <xdr:to>
      <xdr:col>6</xdr:col>
      <xdr:colOff>38100</xdr:colOff>
      <xdr:row>96</xdr:row>
      <xdr:rowOff>155445</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079500" y="1651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522</xdr:rowOff>
    </xdr:from>
    <xdr:ext cx="599010"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830795" y="16288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13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7,218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25209</xdr:rowOff>
    </xdr:from>
    <xdr:to>
      <xdr:col>55</xdr:col>
      <xdr:colOff>0</xdr:colOff>
      <xdr:row>39</xdr:row>
      <xdr:rowOff>43307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9639300" y="6711759"/>
          <a:ext cx="8382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95013</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4386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72136</xdr:rowOff>
    </xdr:from>
    <xdr:to>
      <xdr:col>55</xdr:col>
      <xdr:colOff>50800</xdr:colOff>
      <xdr:row>39</xdr:row>
      <xdr:rowOff>2286</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58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152464</xdr:rowOff>
    </xdr:from>
    <xdr:to>
      <xdr:col>50</xdr:col>
      <xdr:colOff>114300</xdr:colOff>
      <xdr:row>39</xdr:row>
      <xdr:rowOff>25209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667564"/>
          <a:ext cx="889000" cy="44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74041</xdr:rowOff>
    </xdr:from>
    <xdr:to>
      <xdr:col>50</xdr:col>
      <xdr:colOff>165100</xdr:colOff>
      <xdr:row>39</xdr:row>
      <xdr:rowOff>4191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58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20718</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3643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38164</xdr:rowOff>
    </xdr:from>
    <xdr:to>
      <xdr:col>45</xdr:col>
      <xdr:colOff>177800</xdr:colOff>
      <xdr:row>38</xdr:row>
      <xdr:rowOff>152464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553264"/>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86614</xdr:rowOff>
    </xdr:from>
    <xdr:to>
      <xdr:col>46</xdr:col>
      <xdr:colOff>38100</xdr:colOff>
      <xdr:row>39</xdr:row>
      <xdr:rowOff>16764</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33291</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3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58738</xdr:rowOff>
    </xdr:from>
    <xdr:to>
      <xdr:col>41</xdr:col>
      <xdr:colOff>50800</xdr:colOff>
      <xdr:row>38</xdr:row>
      <xdr:rowOff>38164</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6972300" y="6402388"/>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87185</xdr:rowOff>
    </xdr:from>
    <xdr:to>
      <xdr:col>41</xdr:col>
      <xdr:colOff>101600</xdr:colOff>
      <xdr:row>39</xdr:row>
      <xdr:rowOff>17335</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02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8462</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695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68517</xdr:rowOff>
    </xdr:from>
    <xdr:to>
      <xdr:col>36</xdr:col>
      <xdr:colOff>165100</xdr:colOff>
      <xdr:row>38</xdr:row>
      <xdr:rowOff>170117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161244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3017" y="66763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163957</xdr:rowOff>
    </xdr:from>
    <xdr:to>
      <xdr:col>55</xdr:col>
      <xdr:colOff>50800</xdr:colOff>
      <xdr:row>39</xdr:row>
      <xdr:rowOff>94107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679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78884</xdr:rowOff>
    </xdr:from>
    <xdr:ext cx="249299"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5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145859</xdr:rowOff>
    </xdr:from>
    <xdr:to>
      <xdr:col>50</xdr:col>
      <xdr:colOff>165100</xdr:colOff>
      <xdr:row>39</xdr:row>
      <xdr:rowOff>76009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660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67136</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753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101664</xdr:rowOff>
    </xdr:from>
    <xdr:to>
      <xdr:col>46</xdr:col>
      <xdr:colOff>38100</xdr:colOff>
      <xdr:row>39</xdr:row>
      <xdr:rowOff>31814</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616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22941</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709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158814</xdr:rowOff>
    </xdr:from>
    <xdr:to>
      <xdr:col>41</xdr:col>
      <xdr:colOff>101600</xdr:colOff>
      <xdr:row>38</xdr:row>
      <xdr:rowOff>88964</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502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105491</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2776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7938</xdr:rowOff>
    </xdr:from>
    <xdr:to>
      <xdr:col>36</xdr:col>
      <xdr:colOff>165100</xdr:colOff>
      <xdr:row>37</xdr:row>
      <xdr:rowOff>109538</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35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126065</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126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a:extLst>
            <a:ext uri="{FF2B5EF4-FFF2-40B4-BE49-F238E27FC236}">
              <a16:creationId xmlns:a16="http://schemas.microsoft.com/office/drawing/2014/main" id="{00000000-0008-0000-0700-000057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53</xdr:row>
      <xdr:rowOff>77449</xdr:rowOff>
    </xdr:from>
    <xdr:to>
      <xdr:col>54</xdr:col>
      <xdr:colOff>189865</xdr:colOff>
      <xdr:row>59</xdr:row>
      <xdr:rowOff>42460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10475595" y="9164299"/>
          <a:ext cx="1270" cy="993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46287</xdr:rowOff>
    </xdr:from>
    <xdr:ext cx="534377" cy="259045"/>
    <xdr:sp macro="" textlink="">
      <xdr:nvSpPr>
        <xdr:cNvPr id="345" name="農林水産業費最小値テキスト">
          <a:extLst>
            <a:ext uri="{FF2B5EF4-FFF2-40B4-BE49-F238E27FC236}">
              <a16:creationId xmlns:a16="http://schemas.microsoft.com/office/drawing/2014/main" id="{00000000-0008-0000-0700-000059010000}"/>
            </a:ext>
          </a:extLst>
        </xdr:cNvPr>
        <xdr:cNvSpPr txBox="1"/>
      </xdr:nvSpPr>
      <xdr:spPr>
        <a:xfrm>
          <a:off x="10528300" y="1016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42460</xdr:rowOff>
    </xdr:from>
    <xdr:to>
      <xdr:col>55</xdr:col>
      <xdr:colOff>88900</xdr:colOff>
      <xdr:row>59</xdr:row>
      <xdr:rowOff>42460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1015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24126</xdr:rowOff>
    </xdr:from>
    <xdr:ext cx="599010" cy="259045"/>
    <xdr:sp macro="" textlink="">
      <xdr:nvSpPr>
        <xdr:cNvPr id="347" name="農林水産業費最大値テキスト">
          <a:extLst>
            <a:ext uri="{FF2B5EF4-FFF2-40B4-BE49-F238E27FC236}">
              <a16:creationId xmlns:a16="http://schemas.microsoft.com/office/drawing/2014/main" id="{00000000-0008-0000-0700-00005B010000}"/>
            </a:ext>
          </a:extLst>
        </xdr:cNvPr>
        <xdr:cNvSpPr txBox="1"/>
      </xdr:nvSpPr>
      <xdr:spPr>
        <a:xfrm>
          <a:off x="10528300" y="8939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321,562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53</xdr:row>
      <xdr:rowOff>77449</xdr:rowOff>
    </xdr:from>
    <xdr:to>
      <xdr:col>55</xdr:col>
      <xdr:colOff>88900</xdr:colOff>
      <xdr:row>53</xdr:row>
      <xdr:rowOff>77449</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9164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50</xdr:row>
      <xdr:rowOff>45350</xdr:rowOff>
    </xdr:from>
    <xdr:to>
      <xdr:col>55</xdr:col>
      <xdr:colOff>0</xdr:colOff>
      <xdr:row>55</xdr:row>
      <xdr:rowOff>97644</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9639300" y="8617850"/>
          <a:ext cx="838200" cy="909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7025</xdr:rowOff>
    </xdr:from>
    <xdr:ext cx="599010" cy="259045"/>
    <xdr:sp macro="" textlink="">
      <xdr:nvSpPr>
        <xdr:cNvPr id="350" name="農林水産業費平均値テキスト">
          <a:extLst>
            <a:ext uri="{FF2B5EF4-FFF2-40B4-BE49-F238E27FC236}">
              <a16:creationId xmlns:a16="http://schemas.microsoft.com/office/drawing/2014/main" id="{00000000-0008-0000-0700-00005E010000}"/>
            </a:ext>
          </a:extLst>
        </xdr:cNvPr>
        <xdr:cNvSpPr txBox="1"/>
      </xdr:nvSpPr>
      <xdr:spPr>
        <a:xfrm>
          <a:off x="10528300" y="97796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28598</xdr:rowOff>
    </xdr:from>
    <xdr:to>
      <xdr:col>55</xdr:col>
      <xdr:colOff>50800</xdr:colOff>
      <xdr:row>57</xdr:row>
      <xdr:rowOff>130198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10426700" y="9801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45350</xdr:rowOff>
    </xdr:from>
    <xdr:to>
      <xdr:col>50</xdr:col>
      <xdr:colOff>114300</xdr:colOff>
      <xdr:row>56</xdr:row>
      <xdr:rowOff>57828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8750300" y="8617850"/>
          <a:ext cx="889000" cy="1041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9935</xdr:rowOff>
    </xdr:from>
    <xdr:to>
      <xdr:col>50</xdr:col>
      <xdr:colOff>165100</xdr:colOff>
      <xdr:row>57</xdr:row>
      <xdr:rowOff>111535</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9588500" y="978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102662</xdr:rowOff>
    </xdr:from>
    <xdr:ext cx="59901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339795" y="987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63357</xdr:rowOff>
    </xdr:from>
    <xdr:to>
      <xdr:col>45</xdr:col>
      <xdr:colOff>177800</xdr:colOff>
      <xdr:row>56</xdr:row>
      <xdr:rowOff>57828</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a:off x="7861300" y="9321657"/>
          <a:ext cx="889000" cy="33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40887</xdr:rowOff>
    </xdr:from>
    <xdr:to>
      <xdr:col>46</xdr:col>
      <xdr:colOff>38100</xdr:colOff>
      <xdr:row>57</xdr:row>
      <xdr:rowOff>142487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8699500" y="9813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133614</xdr:rowOff>
    </xdr:from>
    <xdr:ext cx="59901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8450795" y="9906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63357</xdr:rowOff>
    </xdr:from>
    <xdr:to>
      <xdr:col>41</xdr:col>
      <xdr:colOff>50800</xdr:colOff>
      <xdr:row>56</xdr:row>
      <xdr:rowOff>105923</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flipV="1">
          <a:off x="6972300" y="9321657"/>
          <a:ext cx="889000" cy="38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62719</xdr:rowOff>
    </xdr:from>
    <xdr:to>
      <xdr:col>41</xdr:col>
      <xdr:colOff>101600</xdr:colOff>
      <xdr:row>57</xdr:row>
      <xdr:rowOff>164319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7810500" y="983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155446</xdr:rowOff>
    </xdr:from>
    <xdr:ext cx="59901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561795" y="9928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46675</xdr:rowOff>
    </xdr:from>
    <xdr:to>
      <xdr:col>36</xdr:col>
      <xdr:colOff>165100</xdr:colOff>
      <xdr:row>57</xdr:row>
      <xdr:rowOff>148275</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6921500" y="981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139402</xdr:rowOff>
    </xdr:from>
    <xdr:ext cx="59901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672795" y="9912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46844</xdr:rowOff>
    </xdr:from>
    <xdr:to>
      <xdr:col>55</xdr:col>
      <xdr:colOff>50800</xdr:colOff>
      <xdr:row>55</xdr:row>
      <xdr:rowOff>148444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10426700" y="947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69721</xdr:rowOff>
    </xdr:from>
    <xdr:ext cx="599010" cy="259045"/>
    <xdr:sp macro="" textlink="">
      <xdr:nvSpPr>
        <xdr:cNvPr id="369" name="農林水産業費該当値テキスト">
          <a:extLst>
            <a:ext uri="{FF2B5EF4-FFF2-40B4-BE49-F238E27FC236}">
              <a16:creationId xmlns:a16="http://schemas.microsoft.com/office/drawing/2014/main" id="{00000000-0008-0000-0700-000071010000}"/>
            </a:ext>
          </a:extLst>
        </xdr:cNvPr>
        <xdr:cNvSpPr txBox="1"/>
      </xdr:nvSpPr>
      <xdr:spPr>
        <a:xfrm>
          <a:off x="10528300" y="932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49</xdr:row>
      <xdr:rowOff>166000</xdr:rowOff>
    </xdr:from>
    <xdr:to>
      <xdr:col>50</xdr:col>
      <xdr:colOff>165100</xdr:colOff>
      <xdr:row>50</xdr:row>
      <xdr:rowOff>96150</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9588500" y="856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48</xdr:row>
      <xdr:rowOff>112677</xdr:rowOff>
    </xdr:from>
    <xdr:ext cx="59901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9339795" y="834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7028</xdr:rowOff>
    </xdr:from>
    <xdr:to>
      <xdr:col>46</xdr:col>
      <xdr:colOff>38100</xdr:colOff>
      <xdr:row>56</xdr:row>
      <xdr:rowOff>108628</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8699500" y="960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125155</xdr:rowOff>
    </xdr:from>
    <xdr:ext cx="59901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8450795" y="9383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12557</xdr:rowOff>
    </xdr:from>
    <xdr:to>
      <xdr:col>41</xdr:col>
      <xdr:colOff>101600</xdr:colOff>
      <xdr:row>54</xdr:row>
      <xdr:rowOff>114157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7810500" y="9270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130684</xdr:rowOff>
    </xdr:from>
    <xdr:ext cx="59901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7561795" y="9046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55123</xdr:rowOff>
    </xdr:from>
    <xdr:to>
      <xdr:col>36</xdr:col>
      <xdr:colOff>165100</xdr:colOff>
      <xdr:row>56</xdr:row>
      <xdr:rowOff>156723</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6921500" y="9656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1800</xdr:rowOff>
    </xdr:from>
    <xdr:ext cx="59901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672795" y="9431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a:extLst>
            <a:ext uri="{FF2B5EF4-FFF2-40B4-BE49-F238E27FC236}">
              <a16:creationId xmlns:a16="http://schemas.microsoft.com/office/drawing/2014/main" id="{00000000-0008-0000-07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72</xdr:row>
      <xdr:rowOff>107394</xdr:rowOff>
    </xdr:from>
    <xdr:to>
      <xdr:col>54</xdr:col>
      <xdr:colOff>189865</xdr:colOff>
      <xdr:row>78</xdr:row>
      <xdr:rowOff>129705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10475595" y="12451794"/>
          <a:ext cx="1270" cy="105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133532</xdr:rowOff>
    </xdr:from>
    <xdr:ext cx="469744" cy="259045"/>
    <xdr:sp macro="" textlink="">
      <xdr:nvSpPr>
        <xdr:cNvPr id="400" name="商工費最小値テキスト">
          <a:extLst>
            <a:ext uri="{FF2B5EF4-FFF2-40B4-BE49-F238E27FC236}">
              <a16:creationId xmlns:a16="http://schemas.microsoft.com/office/drawing/2014/main" id="{00000000-0008-0000-0700-000090010000}"/>
            </a:ext>
          </a:extLst>
        </xdr:cNvPr>
        <xdr:cNvSpPr txBox="1"/>
      </xdr:nvSpPr>
      <xdr:spPr>
        <a:xfrm>
          <a:off x="10528300" y="13506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129705</xdr:rowOff>
    </xdr:from>
    <xdr:to>
      <xdr:col>55</xdr:col>
      <xdr:colOff>88900</xdr:colOff>
      <xdr:row>78</xdr:row>
      <xdr:rowOff>129705</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3502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71</xdr:row>
      <xdr:rowOff>54071</xdr:rowOff>
    </xdr:from>
    <xdr:ext cx="599010" cy="259045"/>
    <xdr:sp macro="" textlink="">
      <xdr:nvSpPr>
        <xdr:cNvPr id="402" name="商工費最大値テキスト">
          <a:extLst>
            <a:ext uri="{FF2B5EF4-FFF2-40B4-BE49-F238E27FC236}">
              <a16:creationId xmlns:a16="http://schemas.microsoft.com/office/drawing/2014/main" id="{00000000-0008-0000-0700-000092010000}"/>
            </a:ext>
          </a:extLst>
        </xdr:cNvPr>
        <xdr:cNvSpPr txBox="1"/>
      </xdr:nvSpPr>
      <xdr:spPr>
        <a:xfrm>
          <a:off x="10528300" y="12227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72</xdr:row>
      <xdr:rowOff>107394</xdr:rowOff>
    </xdr:from>
    <xdr:to>
      <xdr:col>55</xdr:col>
      <xdr:colOff>88900</xdr:colOff>
      <xdr:row>72</xdr:row>
      <xdr:rowOff>107394</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a:off x="10388600" y="1245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168111</xdr:rowOff>
    </xdr:from>
    <xdr:to>
      <xdr:col>55</xdr:col>
      <xdr:colOff>0</xdr:colOff>
      <xdr:row>78</xdr:row>
      <xdr:rowOff>15584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9639300" y="13369761"/>
          <a:ext cx="838200" cy="18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83225</xdr:rowOff>
    </xdr:from>
    <xdr:ext cx="534377" cy="259045"/>
    <xdr:sp macro="" textlink="">
      <xdr:nvSpPr>
        <xdr:cNvPr id="405" name="商工費平均値テキスト">
          <a:extLst>
            <a:ext uri="{FF2B5EF4-FFF2-40B4-BE49-F238E27FC236}">
              <a16:creationId xmlns:a16="http://schemas.microsoft.com/office/drawing/2014/main" id="{00000000-0008-0000-0700-000095010000}"/>
            </a:ext>
          </a:extLst>
        </xdr:cNvPr>
        <xdr:cNvSpPr txBox="1"/>
      </xdr:nvSpPr>
      <xdr:spPr>
        <a:xfrm>
          <a:off x="10528300" y="131134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60348</xdr:rowOff>
    </xdr:from>
    <xdr:to>
      <xdr:col>55</xdr:col>
      <xdr:colOff>50800</xdr:colOff>
      <xdr:row>77</xdr:row>
      <xdr:rowOff>161948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10426700" y="13261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161499</xdr:rowOff>
    </xdr:from>
    <xdr:to>
      <xdr:col>50</xdr:col>
      <xdr:colOff>114300</xdr:colOff>
      <xdr:row>77</xdr:row>
      <xdr:rowOff>168111</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8750300" y="13363149"/>
          <a:ext cx="889000" cy="6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42132</xdr:rowOff>
    </xdr:from>
    <xdr:to>
      <xdr:col>50</xdr:col>
      <xdr:colOff>165100</xdr:colOff>
      <xdr:row>77</xdr:row>
      <xdr:rowOff>143732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9588500" y="1324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160259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9372111" y="13019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146357</xdr:rowOff>
    </xdr:from>
    <xdr:to>
      <xdr:col>45</xdr:col>
      <xdr:colOff>177800</xdr:colOff>
      <xdr:row>77</xdr:row>
      <xdr:rowOff>161499</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7861300" y="13348007"/>
          <a:ext cx="889000" cy="15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65565</xdr:rowOff>
    </xdr:from>
    <xdr:to>
      <xdr:col>46</xdr:col>
      <xdr:colOff>38100</xdr:colOff>
      <xdr:row>77</xdr:row>
      <xdr:rowOff>167165</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8699500" y="1326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12242</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483111" y="13042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146357</xdr:rowOff>
    </xdr:from>
    <xdr:to>
      <xdr:col>41</xdr:col>
      <xdr:colOff>50800</xdr:colOff>
      <xdr:row>78</xdr:row>
      <xdr:rowOff>35327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6972300" y="13348007"/>
          <a:ext cx="889000" cy="60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45901</xdr:rowOff>
    </xdr:from>
    <xdr:to>
      <xdr:col>41</xdr:col>
      <xdr:colOff>101600</xdr:colOff>
      <xdr:row>77</xdr:row>
      <xdr:rowOff>147501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7810500" y="13247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164028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594111" y="13022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132069</xdr:rowOff>
    </xdr:from>
    <xdr:to>
      <xdr:col>36</xdr:col>
      <xdr:colOff>165100</xdr:colOff>
      <xdr:row>78</xdr:row>
      <xdr:rowOff>62219</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6921500" y="13333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78746</xdr:rowOff>
    </xdr:from>
    <xdr:ext cx="534377"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6705111" y="13108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136234</xdr:rowOff>
    </xdr:from>
    <xdr:to>
      <xdr:col>55</xdr:col>
      <xdr:colOff>50800</xdr:colOff>
      <xdr:row>78</xdr:row>
      <xdr:rowOff>66384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10426700" y="1333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51161</xdr:rowOff>
    </xdr:from>
    <xdr:ext cx="534377" cy="259045"/>
    <xdr:sp macro="" textlink="">
      <xdr:nvSpPr>
        <xdr:cNvPr id="424" name="商工費該当値テキスト">
          <a:extLst>
            <a:ext uri="{FF2B5EF4-FFF2-40B4-BE49-F238E27FC236}">
              <a16:creationId xmlns:a16="http://schemas.microsoft.com/office/drawing/2014/main" id="{00000000-0008-0000-0700-0000A8010000}"/>
            </a:ext>
          </a:extLst>
        </xdr:cNvPr>
        <xdr:cNvSpPr txBox="1"/>
      </xdr:nvSpPr>
      <xdr:spPr>
        <a:xfrm>
          <a:off x="10528300" y="13252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117311</xdr:rowOff>
    </xdr:from>
    <xdr:to>
      <xdr:col>50</xdr:col>
      <xdr:colOff>165100</xdr:colOff>
      <xdr:row>78</xdr:row>
      <xdr:rowOff>47461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9588500" y="13318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38588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9372111" y="13411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110699</xdr:rowOff>
    </xdr:from>
    <xdr:to>
      <xdr:col>46</xdr:col>
      <xdr:colOff>38100</xdr:colOff>
      <xdr:row>78</xdr:row>
      <xdr:rowOff>40849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8699500" y="1331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31976</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8483111" y="1340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95557</xdr:rowOff>
    </xdr:from>
    <xdr:to>
      <xdr:col>41</xdr:col>
      <xdr:colOff>101600</xdr:colOff>
      <xdr:row>78</xdr:row>
      <xdr:rowOff>25707</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7810500" y="1329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16834</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7594111" y="133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155977</xdr:rowOff>
    </xdr:from>
    <xdr:to>
      <xdr:col>36</xdr:col>
      <xdr:colOff>165100</xdr:colOff>
      <xdr:row>78</xdr:row>
      <xdr:rowOff>86127</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6921500" y="13357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77254</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6705111" y="13450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a:extLst>
            <a:ext uri="{FF2B5EF4-FFF2-40B4-BE49-F238E27FC236}">
              <a16:creationId xmlns:a16="http://schemas.microsoft.com/office/drawing/2014/main" id="{00000000-0008-0000-07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85275</xdr:rowOff>
    </xdr:from>
    <xdr:to>
      <xdr:col>54</xdr:col>
      <xdr:colOff>189865</xdr:colOff>
      <xdr:row>98</xdr:row>
      <xdr:rowOff>12306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flipV="1">
          <a:off x="10475595" y="15858675"/>
          <a:ext cx="1270" cy="955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16133</xdr:rowOff>
    </xdr:from>
    <xdr:ext cx="534377" cy="259045"/>
    <xdr:sp macro="" textlink="">
      <xdr:nvSpPr>
        <xdr:cNvPr id="455" name="土木費最小値テキスト">
          <a:extLst>
            <a:ext uri="{FF2B5EF4-FFF2-40B4-BE49-F238E27FC236}">
              <a16:creationId xmlns:a16="http://schemas.microsoft.com/office/drawing/2014/main" id="{00000000-0008-0000-0700-0000C7010000}"/>
            </a:ext>
          </a:extLst>
        </xdr:cNvPr>
        <xdr:cNvSpPr txBox="1"/>
      </xdr:nvSpPr>
      <xdr:spPr>
        <a:xfrm>
          <a:off x="10528300" y="16818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12306</xdr:rowOff>
    </xdr:from>
    <xdr:to>
      <xdr:col>55</xdr:col>
      <xdr:colOff>88900</xdr:colOff>
      <xdr:row>98</xdr:row>
      <xdr:rowOff>12306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6814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31952</xdr:rowOff>
    </xdr:from>
    <xdr:ext cx="599010" cy="259045"/>
    <xdr:sp macro="" textlink="">
      <xdr:nvSpPr>
        <xdr:cNvPr id="457" name="土木費最大値テキスト">
          <a:extLst>
            <a:ext uri="{FF2B5EF4-FFF2-40B4-BE49-F238E27FC236}">
              <a16:creationId xmlns:a16="http://schemas.microsoft.com/office/drawing/2014/main" id="{00000000-0008-0000-0700-0000C9010000}"/>
            </a:ext>
          </a:extLst>
        </xdr:cNvPr>
        <xdr:cNvSpPr txBox="1"/>
      </xdr:nvSpPr>
      <xdr:spPr>
        <a:xfrm>
          <a:off x="10528300" y="15633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236,904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85275</xdr:rowOff>
    </xdr:from>
    <xdr:to>
      <xdr:col>55</xdr:col>
      <xdr:colOff>88900</xdr:colOff>
      <xdr:row>92</xdr:row>
      <xdr:rowOff>85275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5858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4589</xdr:rowOff>
    </xdr:from>
    <xdr:to>
      <xdr:col>55</xdr:col>
      <xdr:colOff>0</xdr:colOff>
      <xdr:row>95</xdr:row>
      <xdr:rowOff>152479</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9639300" y="16292339"/>
          <a:ext cx="838200" cy="14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109673</xdr:rowOff>
    </xdr:from>
    <xdr:ext cx="599010" cy="259045"/>
    <xdr:sp macro="" textlink="">
      <xdr:nvSpPr>
        <xdr:cNvPr id="460" name="土木費平均値テキスト">
          <a:extLst>
            <a:ext uri="{FF2B5EF4-FFF2-40B4-BE49-F238E27FC236}">
              <a16:creationId xmlns:a16="http://schemas.microsoft.com/office/drawing/2014/main" id="{00000000-0008-0000-0700-0000CC010000}"/>
            </a:ext>
          </a:extLst>
        </xdr:cNvPr>
        <xdr:cNvSpPr txBox="1"/>
      </xdr:nvSpPr>
      <xdr:spPr>
        <a:xfrm>
          <a:off x="10528300" y="162259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86796</xdr:rowOff>
    </xdr:from>
    <xdr:to>
      <xdr:col>55</xdr:col>
      <xdr:colOff>50800</xdr:colOff>
      <xdr:row>96</xdr:row>
      <xdr:rowOff>16946</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10426700" y="16374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4589</xdr:rowOff>
    </xdr:from>
    <xdr:to>
      <xdr:col>50</xdr:col>
      <xdr:colOff>114300</xdr:colOff>
      <xdr:row>95</xdr:row>
      <xdr:rowOff>64157</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8750300" y="16292339"/>
          <a:ext cx="889000" cy="59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107307</xdr:rowOff>
    </xdr:from>
    <xdr:to>
      <xdr:col>50</xdr:col>
      <xdr:colOff>165100</xdr:colOff>
      <xdr:row>96</xdr:row>
      <xdr:rowOff>37457</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9588500" y="1639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28584</xdr:rowOff>
    </xdr:from>
    <xdr:ext cx="599010"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9339795" y="1648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64157</xdr:rowOff>
    </xdr:from>
    <xdr:to>
      <xdr:col>45</xdr:col>
      <xdr:colOff>177800</xdr:colOff>
      <xdr:row>95</xdr:row>
      <xdr:rowOff>93802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7861300" y="16351907"/>
          <a:ext cx="889000" cy="29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123117</xdr:rowOff>
    </xdr:from>
    <xdr:to>
      <xdr:col>46</xdr:col>
      <xdr:colOff>38100</xdr:colOff>
      <xdr:row>96</xdr:row>
      <xdr:rowOff>53267</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8699500" y="16410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44394</xdr:rowOff>
    </xdr:from>
    <xdr:ext cx="599010"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8450795" y="16503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93802</xdr:rowOff>
    </xdr:from>
    <xdr:to>
      <xdr:col>41</xdr:col>
      <xdr:colOff>50800</xdr:colOff>
      <xdr:row>95</xdr:row>
      <xdr:rowOff>139956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6972300" y="16381552"/>
          <a:ext cx="889000" cy="4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146754</xdr:rowOff>
    </xdr:from>
    <xdr:to>
      <xdr:col>41</xdr:col>
      <xdr:colOff>101600</xdr:colOff>
      <xdr:row>96</xdr:row>
      <xdr:rowOff>76904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7810500" y="16434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68031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7594111" y="1652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153997</xdr:rowOff>
    </xdr:from>
    <xdr:to>
      <xdr:col>36</xdr:col>
      <xdr:colOff>165100</xdr:colOff>
      <xdr:row>96</xdr:row>
      <xdr:rowOff>84147</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69215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75274</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6705111" y="1653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101679</xdr:rowOff>
    </xdr:from>
    <xdr:to>
      <xdr:col>55</xdr:col>
      <xdr:colOff>50800</xdr:colOff>
      <xdr:row>96</xdr:row>
      <xdr:rowOff>31829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10426700" y="16389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80106</xdr:rowOff>
    </xdr:from>
    <xdr:ext cx="599010" cy="259045"/>
    <xdr:sp macro="" textlink="">
      <xdr:nvSpPr>
        <xdr:cNvPr id="479" name="土木費該当値テキスト">
          <a:extLst>
            <a:ext uri="{FF2B5EF4-FFF2-40B4-BE49-F238E27FC236}">
              <a16:creationId xmlns:a16="http://schemas.microsoft.com/office/drawing/2014/main" id="{00000000-0008-0000-0700-0000DF010000}"/>
            </a:ext>
          </a:extLst>
        </xdr:cNvPr>
        <xdr:cNvSpPr txBox="1"/>
      </xdr:nvSpPr>
      <xdr:spPr>
        <a:xfrm>
          <a:off x="10528300" y="16367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125239</xdr:rowOff>
    </xdr:from>
    <xdr:to>
      <xdr:col>50</xdr:col>
      <xdr:colOff>165100</xdr:colOff>
      <xdr:row>95</xdr:row>
      <xdr:rowOff>55389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9588500" y="16241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93</xdr:row>
      <xdr:rowOff>71916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339795" y="16016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13357</xdr:rowOff>
    </xdr:from>
    <xdr:to>
      <xdr:col>46</xdr:col>
      <xdr:colOff>38100</xdr:colOff>
      <xdr:row>95</xdr:row>
      <xdr:rowOff>114957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8699500" y="1630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93</xdr:row>
      <xdr:rowOff>131484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8450795" y="1607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43002</xdr:rowOff>
    </xdr:from>
    <xdr:to>
      <xdr:col>41</xdr:col>
      <xdr:colOff>101600</xdr:colOff>
      <xdr:row>95</xdr:row>
      <xdr:rowOff>144602</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7810500" y="16330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93</xdr:row>
      <xdr:rowOff>161129</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7561795" y="16105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89156</xdr:rowOff>
    </xdr:from>
    <xdr:to>
      <xdr:col>36</xdr:col>
      <xdr:colOff>165100</xdr:colOff>
      <xdr:row>96</xdr:row>
      <xdr:rowOff>19306</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6921500" y="16376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35833</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6672795" y="1615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157335</xdr:rowOff>
    </xdr:from>
    <xdr:to>
      <xdr:col>85</xdr:col>
      <xdr:colOff>126364</xdr:colOff>
      <xdr:row>39</xdr:row>
      <xdr:rowOff>58514</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29385"/>
          <a:ext cx="1269" cy="16156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62341</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4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58514</xdr:rowOff>
    </xdr:from>
    <xdr:to>
      <xdr:col>86</xdr:col>
      <xdr:colOff>25400</xdr:colOff>
      <xdr:row>39</xdr:row>
      <xdr:rowOff>58514</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45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104012</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04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121,420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157335</xdr:rowOff>
    </xdr:from>
    <xdr:to>
      <xdr:col>86</xdr:col>
      <xdr:colOff>25400</xdr:colOff>
      <xdr:row>29</xdr:row>
      <xdr:rowOff>157335</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29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143178</xdr:rowOff>
    </xdr:from>
    <xdr:to>
      <xdr:col>85</xdr:col>
      <xdr:colOff>127000</xdr:colOff>
      <xdr:row>31</xdr:row>
      <xdr:rowOff>157678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5286678"/>
          <a:ext cx="838200" cy="185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94285</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26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115858</xdr:rowOff>
    </xdr:from>
    <xdr:to>
      <xdr:col>85</xdr:col>
      <xdr:colOff>177800</xdr:colOff>
      <xdr:row>37</xdr:row>
      <xdr:rowOff>46008</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288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134900</xdr:rowOff>
    </xdr:from>
    <xdr:to>
      <xdr:col>81</xdr:col>
      <xdr:colOff>50800</xdr:colOff>
      <xdr:row>31</xdr:row>
      <xdr:rowOff>157678</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4592300" y="5278400"/>
          <a:ext cx="889000" cy="19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141266</xdr:rowOff>
    </xdr:from>
    <xdr:to>
      <xdr:col>81</xdr:col>
      <xdr:colOff>101600</xdr:colOff>
      <xdr:row>37</xdr:row>
      <xdr:rowOff>71416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313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62543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406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134900</xdr:rowOff>
    </xdr:from>
    <xdr:to>
      <xdr:col>76</xdr:col>
      <xdr:colOff>114300</xdr:colOff>
      <xdr:row>35</xdr:row>
      <xdr:rowOff>50693</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3703300" y="5278400"/>
          <a:ext cx="889000" cy="77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99824</xdr:rowOff>
    </xdr:from>
    <xdr:to>
      <xdr:col>76</xdr:col>
      <xdr:colOff>165100</xdr:colOff>
      <xdr:row>37</xdr:row>
      <xdr:rowOff>29974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272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21101</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36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50693</xdr:rowOff>
    </xdr:from>
    <xdr:to>
      <xdr:col>71</xdr:col>
      <xdr:colOff>177800</xdr:colOff>
      <xdr:row>35</xdr:row>
      <xdr:rowOff>68540</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051443"/>
          <a:ext cx="889000" cy="17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36126</xdr:rowOff>
    </xdr:from>
    <xdr:to>
      <xdr:col>72</xdr:col>
      <xdr:colOff>38100</xdr:colOff>
      <xdr:row>36</xdr:row>
      <xdr:rowOff>137726</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208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128853</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301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142915</xdr:rowOff>
    </xdr:from>
    <xdr:to>
      <xdr:col>67</xdr:col>
      <xdr:colOff>101600</xdr:colOff>
      <xdr:row>37</xdr:row>
      <xdr:rowOff>73065</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315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64192</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407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92378</xdr:rowOff>
    </xdr:from>
    <xdr:to>
      <xdr:col>85</xdr:col>
      <xdr:colOff>177800</xdr:colOff>
      <xdr:row>31</xdr:row>
      <xdr:rowOff>22528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5235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29</xdr:row>
      <xdr:rowOff>115255</xdr:rowOff>
    </xdr:from>
    <xdr:ext cx="599010"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50873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106878</xdr:rowOff>
    </xdr:from>
    <xdr:to>
      <xdr:col>81</xdr:col>
      <xdr:colOff>101600</xdr:colOff>
      <xdr:row>32</xdr:row>
      <xdr:rowOff>37028</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5421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30</xdr:row>
      <xdr:rowOff>53555</xdr:rowOff>
    </xdr:from>
    <xdr:ext cx="59901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181795" y="5197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84100</xdr:rowOff>
    </xdr:from>
    <xdr:to>
      <xdr:col>76</xdr:col>
      <xdr:colOff>165100</xdr:colOff>
      <xdr:row>31</xdr:row>
      <xdr:rowOff>14250</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52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29</xdr:row>
      <xdr:rowOff>30777</xdr:rowOff>
    </xdr:from>
    <xdr:ext cx="59901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292795" y="5002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171343</xdr:rowOff>
    </xdr:from>
    <xdr:to>
      <xdr:col>72</xdr:col>
      <xdr:colOff>38100</xdr:colOff>
      <xdr:row>35</xdr:row>
      <xdr:rowOff>101493</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00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118020</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577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17740</xdr:rowOff>
    </xdr:from>
    <xdr:to>
      <xdr:col>67</xdr:col>
      <xdr:colOff>101600</xdr:colOff>
      <xdr:row>35</xdr:row>
      <xdr:rowOff>119340</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018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135867</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57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136313</xdr:rowOff>
    </xdr:from>
    <xdr:to>
      <xdr:col>85</xdr:col>
      <xdr:colOff>126364</xdr:colOff>
      <xdr:row>58</xdr:row>
      <xdr:rowOff>34091</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880263"/>
          <a:ext cx="1269" cy="1097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37918</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998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34091</xdr:rowOff>
    </xdr:from>
    <xdr:to>
      <xdr:col>86</xdr:col>
      <xdr:colOff>25400</xdr:colOff>
      <xdr:row>58</xdr:row>
      <xdr:rowOff>34091</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997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82990</xdr:rowOff>
    </xdr:from>
    <xdr:ext cx="599010"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655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335,889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136313</xdr:rowOff>
    </xdr:from>
    <xdr:to>
      <xdr:col>86</xdr:col>
      <xdr:colOff>25400</xdr:colOff>
      <xdr:row>51</xdr:row>
      <xdr:rowOff>136313</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88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126940</xdr:rowOff>
    </xdr:from>
    <xdr:to>
      <xdr:col>85</xdr:col>
      <xdr:colOff>127000</xdr:colOff>
      <xdr:row>55</xdr:row>
      <xdr:rowOff>8031</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a:off x="15481300" y="9213790"/>
          <a:ext cx="838200" cy="223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33990</xdr:rowOff>
    </xdr:from>
    <xdr:ext cx="599010"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6351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55563</xdr:rowOff>
    </xdr:from>
    <xdr:to>
      <xdr:col>85</xdr:col>
      <xdr:colOff>177800</xdr:colOff>
      <xdr:row>56</xdr:row>
      <xdr:rowOff>157163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65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126940</xdr:rowOff>
    </xdr:from>
    <xdr:to>
      <xdr:col>81</xdr:col>
      <xdr:colOff>50800</xdr:colOff>
      <xdr:row>55</xdr:row>
      <xdr:rowOff>35916</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flipV="1">
          <a:off x="14592300" y="9213790"/>
          <a:ext cx="889000" cy="251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65736</xdr:rowOff>
    </xdr:from>
    <xdr:to>
      <xdr:col>81</xdr:col>
      <xdr:colOff>101600</xdr:colOff>
      <xdr:row>56</xdr:row>
      <xdr:rowOff>167336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66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158463</xdr:rowOff>
    </xdr:from>
    <xdr:ext cx="59901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181795" y="9759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35916</xdr:rowOff>
    </xdr:from>
    <xdr:to>
      <xdr:col>76</xdr:col>
      <xdr:colOff>114300</xdr:colOff>
      <xdr:row>55</xdr:row>
      <xdr:rowOff>123477</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65666"/>
          <a:ext cx="889000" cy="87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103043</xdr:rowOff>
    </xdr:from>
    <xdr:to>
      <xdr:col>76</xdr:col>
      <xdr:colOff>165100</xdr:colOff>
      <xdr:row>57</xdr:row>
      <xdr:rowOff>33193</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70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24320</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292795" y="979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123119</xdr:rowOff>
    </xdr:from>
    <xdr:to>
      <xdr:col>71</xdr:col>
      <xdr:colOff>177800</xdr:colOff>
      <xdr:row>55</xdr:row>
      <xdr:rowOff>123477</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2814300" y="9381419"/>
          <a:ext cx="889000" cy="171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122341</xdr:rowOff>
    </xdr:from>
    <xdr:to>
      <xdr:col>72</xdr:col>
      <xdr:colOff>38100</xdr:colOff>
      <xdr:row>57</xdr:row>
      <xdr:rowOff>52491</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723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43618</xdr:rowOff>
    </xdr:from>
    <xdr:ext cx="59901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03795" y="981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129461</xdr:rowOff>
    </xdr:from>
    <xdr:to>
      <xdr:col>67</xdr:col>
      <xdr:colOff>101600</xdr:colOff>
      <xdr:row>57</xdr:row>
      <xdr:rowOff>59611</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73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50738</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82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128681</xdr:rowOff>
    </xdr:from>
    <xdr:to>
      <xdr:col>85</xdr:col>
      <xdr:colOff>177800</xdr:colOff>
      <xdr:row>55</xdr:row>
      <xdr:rowOff>58831</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8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151558</xdr:rowOff>
    </xdr:from>
    <xdr:ext cx="599010"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238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76140</xdr:rowOff>
    </xdr:from>
    <xdr:to>
      <xdr:col>81</xdr:col>
      <xdr:colOff>101600</xdr:colOff>
      <xdr:row>54</xdr:row>
      <xdr:rowOff>6290</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16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22817</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181795" y="8938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156566</xdr:rowOff>
    </xdr:from>
    <xdr:to>
      <xdr:col>76</xdr:col>
      <xdr:colOff>165100</xdr:colOff>
      <xdr:row>55</xdr:row>
      <xdr:rowOff>86716</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414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103243</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292795" y="9190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72677</xdr:rowOff>
    </xdr:from>
    <xdr:to>
      <xdr:col>72</xdr:col>
      <xdr:colOff>38100</xdr:colOff>
      <xdr:row>56</xdr:row>
      <xdr:rowOff>2827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502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54</xdr:row>
      <xdr:rowOff>19354</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03795" y="9277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72319</xdr:rowOff>
    </xdr:from>
    <xdr:to>
      <xdr:col>67</xdr:col>
      <xdr:colOff>101600</xdr:colOff>
      <xdr:row>55</xdr:row>
      <xdr:rowOff>2469</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330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53</xdr:row>
      <xdr:rowOff>18996</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14795" y="91058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43261</xdr:rowOff>
    </xdr:from>
    <xdr:to>
      <xdr:col>85</xdr:col>
      <xdr:colOff>126364</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16211"/>
          <a:ext cx="1269" cy="1372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161388</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1991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180,156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43261</xdr:rowOff>
    </xdr:from>
    <xdr:to>
      <xdr:col>86</xdr:col>
      <xdr:colOff>25400</xdr:colOff>
      <xdr:row>71</xdr:row>
      <xdr:rowOff>43261</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16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63747</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65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40870</xdr:rowOff>
    </xdr:from>
    <xdr:to>
      <xdr:col>85</xdr:col>
      <xdr:colOff>177800</xdr:colOff>
      <xdr:row>78</xdr:row>
      <xdr:rowOff>142470</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1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53688</xdr:rowOff>
    </xdr:from>
    <xdr:to>
      <xdr:col>81</xdr:col>
      <xdr:colOff>101600</xdr:colOff>
      <xdr:row>78</xdr:row>
      <xdr:rowOff>155288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26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365</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20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61125</xdr:rowOff>
    </xdr:from>
    <xdr:to>
      <xdr:col>76</xdr:col>
      <xdr:colOff>165100</xdr:colOff>
      <xdr:row>78</xdr:row>
      <xdr:rowOff>162725</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34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7802</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209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11829</xdr:rowOff>
    </xdr:from>
    <xdr:to>
      <xdr:col>71</xdr:col>
      <xdr:colOff>177800</xdr:colOff>
      <xdr:row>79</xdr:row>
      <xdr:rowOff>44450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56379"/>
          <a:ext cx="889000" cy="32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24870</xdr:rowOff>
    </xdr:from>
    <xdr:to>
      <xdr:col>72</xdr:col>
      <xdr:colOff>38100</xdr:colOff>
      <xdr:row>78</xdr:row>
      <xdr:rowOff>126470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9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142997</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173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39432</xdr:rowOff>
    </xdr:from>
    <xdr:to>
      <xdr:col>67</xdr:col>
      <xdr:colOff>101600</xdr:colOff>
      <xdr:row>78</xdr:row>
      <xdr:rowOff>141032</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157559</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187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80027</xdr:rowOff>
    </xdr:from>
    <xdr:ext cx="249299"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132479</xdr:rowOff>
    </xdr:from>
    <xdr:to>
      <xdr:col>67</xdr:col>
      <xdr:colOff>101600</xdr:colOff>
      <xdr:row>79</xdr:row>
      <xdr:rowOff>62629</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50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53756</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579428" y="13598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88627</xdr:rowOff>
    </xdr:from>
    <xdr:to>
      <xdr:col>85</xdr:col>
      <xdr:colOff>126364</xdr:colOff>
      <xdr:row>99</xdr:row>
      <xdr:rowOff>41459</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690577"/>
          <a:ext cx="1269" cy="1324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45286</xdr:rowOff>
    </xdr:from>
    <xdr:ext cx="378565"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7018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41459</xdr:rowOff>
    </xdr:from>
    <xdr:to>
      <xdr:col>86</xdr:col>
      <xdr:colOff>25400</xdr:colOff>
      <xdr:row>99</xdr:row>
      <xdr:rowOff>41459</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701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35304</xdr:rowOff>
    </xdr:from>
    <xdr:ext cx="599010"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46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348,405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88627</xdr:rowOff>
    </xdr:from>
    <xdr:to>
      <xdr:col>86</xdr:col>
      <xdr:colOff>25400</xdr:colOff>
      <xdr:row>91</xdr:row>
      <xdr:rowOff>88627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690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24585</xdr:rowOff>
    </xdr:from>
    <xdr:to>
      <xdr:col>85</xdr:col>
      <xdr:colOff>127000</xdr:colOff>
      <xdr:row>94</xdr:row>
      <xdr:rowOff>44630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6140885"/>
          <a:ext cx="838200" cy="20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17781</xdr:rowOff>
    </xdr:from>
    <xdr:ext cx="599010"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4769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39354</xdr:rowOff>
    </xdr:from>
    <xdr:to>
      <xdr:col>85</xdr:col>
      <xdr:colOff>177800</xdr:colOff>
      <xdr:row>96</xdr:row>
      <xdr:rowOff>140954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498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17914</xdr:rowOff>
    </xdr:from>
    <xdr:to>
      <xdr:col>81</xdr:col>
      <xdr:colOff>50800</xdr:colOff>
      <xdr:row>94</xdr:row>
      <xdr:rowOff>24585</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6134214"/>
          <a:ext cx="889000" cy="6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12436</xdr:rowOff>
    </xdr:from>
    <xdr:to>
      <xdr:col>81</xdr:col>
      <xdr:colOff>101600</xdr:colOff>
      <xdr:row>96</xdr:row>
      <xdr:rowOff>114036</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47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105163</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181795" y="16564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17914</xdr:rowOff>
    </xdr:from>
    <xdr:to>
      <xdr:col>76</xdr:col>
      <xdr:colOff>114300</xdr:colOff>
      <xdr:row>94</xdr:row>
      <xdr:rowOff>64193</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6134214"/>
          <a:ext cx="889000" cy="4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54682</xdr:rowOff>
    </xdr:from>
    <xdr:to>
      <xdr:col>76</xdr:col>
      <xdr:colOff>165100</xdr:colOff>
      <xdr:row>96</xdr:row>
      <xdr:rowOff>156282</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513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147409</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292795" y="16606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64193</xdr:rowOff>
    </xdr:from>
    <xdr:to>
      <xdr:col>71</xdr:col>
      <xdr:colOff>177800</xdr:colOff>
      <xdr:row>95</xdr:row>
      <xdr:rowOff>46397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2814300" y="16180493"/>
          <a:ext cx="889000" cy="153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84472</xdr:rowOff>
    </xdr:from>
    <xdr:to>
      <xdr:col>72</xdr:col>
      <xdr:colOff>38100</xdr:colOff>
      <xdr:row>97</xdr:row>
      <xdr:rowOff>14622</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5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5749</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03795" y="16636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83283</xdr:rowOff>
    </xdr:from>
    <xdr:to>
      <xdr:col>67</xdr:col>
      <xdr:colOff>101600</xdr:colOff>
      <xdr:row>97</xdr:row>
      <xdr:rowOff>13433</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542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4560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14795" y="16635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165280</xdr:rowOff>
    </xdr:from>
    <xdr:to>
      <xdr:col>85</xdr:col>
      <xdr:colOff>177800</xdr:colOff>
      <xdr:row>94</xdr:row>
      <xdr:rowOff>95430</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6110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16707</xdr:rowOff>
    </xdr:from>
    <xdr:ext cx="599010"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9615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145235</xdr:rowOff>
    </xdr:from>
    <xdr:to>
      <xdr:col>81</xdr:col>
      <xdr:colOff>101600</xdr:colOff>
      <xdr:row>94</xdr:row>
      <xdr:rowOff>75385</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609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92</xdr:row>
      <xdr:rowOff>91912</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181795" y="1586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138564</xdr:rowOff>
    </xdr:from>
    <xdr:to>
      <xdr:col>76</xdr:col>
      <xdr:colOff>165100</xdr:colOff>
      <xdr:row>94</xdr:row>
      <xdr:rowOff>68714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60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92</xdr:row>
      <xdr:rowOff>85241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292795" y="15858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13393</xdr:rowOff>
    </xdr:from>
    <xdr:to>
      <xdr:col>72</xdr:col>
      <xdr:colOff>38100</xdr:colOff>
      <xdr:row>94</xdr:row>
      <xdr:rowOff>114993</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612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131520</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03795" y="15904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167047</xdr:rowOff>
    </xdr:from>
    <xdr:to>
      <xdr:col>67</xdr:col>
      <xdr:colOff>101600</xdr:colOff>
      <xdr:row>95</xdr:row>
      <xdr:rowOff>97197</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62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113724</xdr:rowOff>
    </xdr:from>
    <xdr:ext cx="599010"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14795" y="16058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30886</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74386"/>
          <a:ext cx="1269" cy="1480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159763</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74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149013</xdr:rowOff>
    </xdr:from>
    <xdr:ext cx="534377"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49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16,190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30886</xdr:rowOff>
    </xdr:from>
    <xdr:to>
      <xdr:col>116</xdr:col>
      <xdr:colOff>152400</xdr:colOff>
      <xdr:row>30</xdr:row>
      <xdr:rowOff>30886</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74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77213</xdr:rowOff>
    </xdr:from>
    <xdr:ext cx="378565"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208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54335</xdr:rowOff>
    </xdr:from>
    <xdr:to>
      <xdr:col>116</xdr:col>
      <xdr:colOff>114300</xdr:colOff>
      <xdr:row>38</xdr:row>
      <xdr:rowOff>155935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69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21051</xdr:rowOff>
    </xdr:from>
    <xdr:to>
      <xdr:col>112</xdr:col>
      <xdr:colOff>38100</xdr:colOff>
      <xdr:row>38</xdr:row>
      <xdr:rowOff>122651</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3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139178</xdr:rowOff>
    </xdr:from>
    <xdr:ext cx="378565"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34017" y="63113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73904</xdr:rowOff>
    </xdr:from>
    <xdr:to>
      <xdr:col>107</xdr:col>
      <xdr:colOff>101600</xdr:colOff>
      <xdr:row>39</xdr:row>
      <xdr:rowOff>4054</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8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20581</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64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55067</xdr:rowOff>
    </xdr:from>
    <xdr:to>
      <xdr:col>102</xdr:col>
      <xdr:colOff>165100</xdr:colOff>
      <xdr:row>38</xdr:row>
      <xdr:rowOff>156667</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70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1744</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453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7884</xdr:rowOff>
    </xdr:from>
    <xdr:to>
      <xdr:col>98</xdr:col>
      <xdr:colOff>38100</xdr:colOff>
      <xdr:row>38</xdr:row>
      <xdr:rowOff>109484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2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126011</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2982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32763</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47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目的別歳出のうち、住民一人当たりのコストでは</a:t>
          </a:r>
          <a:r>
            <a:rPr kumimoji="1" lang="ja-JP" altLang="en-US" sz="1100">
              <a:solidFill>
                <a:schemeClr val="dk1"/>
              </a:solidFill>
              <a:effectLst/>
              <a:latin typeface="+mn-lt"/>
              <a:ea typeface="+mn-ea"/>
              <a:cs typeface="+mn-cs"/>
            </a:rPr>
            <a:t>議会</a:t>
          </a:r>
          <a:r>
            <a:rPr kumimoji="1" lang="ja-JP" altLang="ja-JP" sz="1100">
              <a:solidFill>
                <a:schemeClr val="dk1"/>
              </a:solidFill>
              <a:effectLst/>
              <a:latin typeface="+mn-lt"/>
              <a:ea typeface="+mn-ea"/>
              <a:cs typeface="+mn-cs"/>
            </a:rPr>
            <a:t>費、農林水産業費、</a:t>
          </a:r>
          <a:r>
            <a:rPr kumimoji="1" lang="ja-JP" altLang="en-US" sz="1100">
              <a:solidFill>
                <a:schemeClr val="dk1"/>
              </a:solidFill>
              <a:effectLst/>
              <a:latin typeface="+mn-lt"/>
              <a:ea typeface="+mn-ea"/>
              <a:cs typeface="+mn-cs"/>
            </a:rPr>
            <a:t>消防費、</a:t>
          </a:r>
          <a:r>
            <a:rPr kumimoji="1" lang="ja-JP" altLang="ja-JP" sz="1100">
              <a:solidFill>
                <a:schemeClr val="dk1"/>
              </a:solidFill>
              <a:effectLst/>
              <a:latin typeface="+mn-lt"/>
              <a:ea typeface="+mn-ea"/>
              <a:cs typeface="+mn-cs"/>
            </a:rPr>
            <a:t>教育費、公債費で類似団体の平均値を大きく上回っている状況にある。</a:t>
          </a:r>
          <a:endParaRPr lang="ja-JP" altLang="ja-JP" sz="1400">
            <a:effectLst/>
          </a:endParaRPr>
        </a:p>
        <a:p>
          <a:r>
            <a:rPr kumimoji="1" lang="ja-JP" altLang="ja-JP" sz="1100">
              <a:solidFill>
                <a:schemeClr val="dk1"/>
              </a:solidFill>
              <a:effectLst/>
              <a:latin typeface="+mn-lt"/>
              <a:ea typeface="+mn-ea"/>
              <a:cs typeface="+mn-cs"/>
            </a:rPr>
            <a:t>　消防費は、消防庁舎大規模改修工事</a:t>
          </a:r>
          <a:r>
            <a:rPr kumimoji="1" lang="ja-JP" altLang="en-US" sz="1100">
              <a:solidFill>
                <a:schemeClr val="dk1"/>
              </a:solidFill>
              <a:effectLst/>
              <a:latin typeface="+mn-lt"/>
              <a:ea typeface="+mn-ea"/>
              <a:cs typeface="+mn-cs"/>
            </a:rPr>
            <a:t>や河川防災ステーション整備</a:t>
          </a:r>
          <a:r>
            <a:rPr kumimoji="1" lang="ja-JP" altLang="ja-JP" sz="1100">
              <a:solidFill>
                <a:schemeClr val="dk1"/>
              </a:solidFill>
              <a:effectLst/>
              <a:latin typeface="+mn-lt"/>
              <a:ea typeface="+mn-ea"/>
              <a:cs typeface="+mn-cs"/>
            </a:rPr>
            <a:t>を行ったため、類似団体平均を大きく上回っている。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農林水産業費は、広域穀類乾燥調製貯蔵施設建設工事</a:t>
          </a:r>
          <a:r>
            <a:rPr kumimoji="1" lang="ja-JP" altLang="en-US" sz="1100">
              <a:solidFill>
                <a:schemeClr val="dk1"/>
              </a:solidFill>
              <a:effectLst/>
              <a:latin typeface="+mn-lt"/>
              <a:ea typeface="+mn-ea"/>
              <a:cs typeface="+mn-cs"/>
            </a:rPr>
            <a:t>が完了したため</a:t>
          </a:r>
          <a:r>
            <a:rPr kumimoji="1" lang="ja-JP" altLang="ja-JP" sz="1100">
              <a:solidFill>
                <a:schemeClr val="dk1"/>
              </a:solidFill>
              <a:effectLst/>
              <a:latin typeface="+mn-lt"/>
              <a:ea typeface="+mn-ea"/>
              <a:cs typeface="+mn-cs"/>
            </a:rPr>
            <a:t>、大幅に</a:t>
          </a:r>
          <a:r>
            <a:rPr kumimoji="1" lang="ja-JP" altLang="en-US" sz="1100">
              <a:solidFill>
                <a:schemeClr val="dk1"/>
              </a:solidFill>
              <a:effectLst/>
              <a:latin typeface="+mn-lt"/>
              <a:ea typeface="+mn-ea"/>
              <a:cs typeface="+mn-cs"/>
            </a:rPr>
            <a:t>減少しているが、農地基盤整備事業などを積極的に行っているため、類似団体平均を上回っている。</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教育費は、図書館の大規模改修工事</a:t>
          </a:r>
          <a:r>
            <a:rPr kumimoji="1" lang="ja-JP" altLang="en-US" sz="1100">
              <a:solidFill>
                <a:schemeClr val="dk1"/>
              </a:solidFill>
              <a:effectLst/>
              <a:latin typeface="+mn-lt"/>
              <a:ea typeface="+mn-ea"/>
              <a:cs typeface="+mn-cs"/>
            </a:rPr>
            <a:t>などの完了</a:t>
          </a:r>
          <a:r>
            <a:rPr kumimoji="1" lang="ja-JP" altLang="ja-JP" sz="1100">
              <a:solidFill>
                <a:schemeClr val="dk1"/>
              </a:solidFill>
              <a:effectLst/>
              <a:latin typeface="+mn-lt"/>
              <a:ea typeface="+mn-ea"/>
              <a:cs typeface="+mn-cs"/>
            </a:rPr>
            <a:t>により</a:t>
          </a:r>
          <a:r>
            <a:rPr kumimoji="1" lang="ja-JP" altLang="en-US" sz="1100">
              <a:solidFill>
                <a:schemeClr val="dk1"/>
              </a:solidFill>
              <a:effectLst/>
              <a:latin typeface="+mn-lt"/>
              <a:ea typeface="+mn-ea"/>
              <a:cs typeface="+mn-cs"/>
            </a:rPr>
            <a:t>減少したものの、小中学校のエアコン整備などにより、類似団体平均を上回っている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公債費については、中長期的な財政推計の中で住民生活とのバランスを図りながら公債費の圧縮を図り、健全な財政運営に努めていく。</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例年３月に決算見込に近づけるための補正予算を組んでいるため実質収支の標準財政規模に対する割合は１～４％台となり、決算上多額の剰余金（赤字）は生じていない。</a:t>
          </a:r>
          <a:endParaRPr lang="ja-JP" altLang="ja-JP" sz="1400">
            <a:effectLst/>
          </a:endParaRPr>
        </a:p>
        <a:p>
          <a:r>
            <a:rPr kumimoji="1" lang="ja-JP" altLang="ja-JP" sz="1100">
              <a:solidFill>
                <a:schemeClr val="dk1"/>
              </a:solidFill>
              <a:effectLst/>
              <a:latin typeface="+mn-lt"/>
              <a:ea typeface="+mn-ea"/>
              <a:cs typeface="+mn-cs"/>
            </a:rPr>
            <a:t>　今後も不測の財政需要に備えるため一定程度の財政調整基金を保持していかなければならない。</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いずれの年度も連結実質赤字比率は算出されていない。</a:t>
          </a:r>
          <a:endParaRPr lang="ja-JP" altLang="ja-JP" sz="1400">
            <a:effectLst/>
          </a:endParaRPr>
        </a:p>
        <a:p>
          <a:r>
            <a:rPr kumimoji="1" lang="ja-JP" altLang="ja-JP" sz="1100">
              <a:solidFill>
                <a:schemeClr val="dk1"/>
              </a:solidFill>
              <a:effectLst/>
              <a:latin typeface="+mn-lt"/>
              <a:ea typeface="+mn-ea"/>
              <a:cs typeface="+mn-cs"/>
            </a:rPr>
            <a:t>　一般会計、特別会計においても、過大な余剰金が生じていないため、予算で定められたとおりの財務会計活動が行われた結果であるといえる。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元利償還金が令和２年度から増加した要因として、平成２９年度に実施した大型建設事業の元金償還が始まったためである。</a:t>
          </a:r>
          <a:endParaRPr lang="ja-JP" altLang="ja-JP" sz="1400">
            <a:effectLst/>
          </a:endParaRPr>
        </a:p>
        <a:p>
          <a:r>
            <a:rPr kumimoji="1" lang="ja-JP" altLang="ja-JP" sz="1100">
              <a:solidFill>
                <a:schemeClr val="dk1"/>
              </a:solidFill>
              <a:effectLst/>
              <a:latin typeface="+mn-lt"/>
              <a:ea typeface="+mn-ea"/>
              <a:cs typeface="+mn-cs"/>
            </a:rPr>
            <a:t>　しかし、それに伴い算入公債等も増加したことから、実質公債費比率に大きな変動はない。</a:t>
          </a:r>
          <a:endParaRPr lang="ja-JP" altLang="ja-JP" sz="1400">
            <a:effectLst/>
          </a:endParaRPr>
        </a:p>
        <a:p>
          <a:r>
            <a:rPr kumimoji="1" lang="ja-JP" altLang="ja-JP" sz="1100">
              <a:solidFill>
                <a:schemeClr val="dk1"/>
              </a:solidFill>
              <a:effectLst/>
              <a:latin typeface="+mn-lt"/>
              <a:ea typeface="+mn-ea"/>
              <a:cs typeface="+mn-cs"/>
            </a:rPr>
            <a:t>　実質公債費比率は、分母である標準財政規模が交付税によって大きく左右されるが、実質公債費比率の分子の推移では合併時に比べ大きく減少しており、財政の健全化が図られている。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満期一括償還地方債を借入していないため積立していない。</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北海道大空町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　将来負担の主要素である地方債の現在高について、平成２９年度に大型建設事業を行ったため大幅に増加したが、それに充当可能な特定財源があることから将来負担比率には影響してこない。</a:t>
          </a:r>
          <a:endParaRPr lang="ja-JP" altLang="ja-JP" sz="1400">
            <a:effectLst/>
          </a:endParaRPr>
        </a:p>
        <a:p>
          <a:r>
            <a:rPr kumimoji="1" lang="ja-JP" altLang="ja-JP" sz="1100">
              <a:solidFill>
                <a:schemeClr val="dk1"/>
              </a:solidFill>
              <a:effectLst/>
              <a:latin typeface="+mn-lt"/>
              <a:ea typeface="+mn-ea"/>
              <a:cs typeface="+mn-cs"/>
            </a:rPr>
            <a:t>　合併以降、普通交付税の合併算定替の保障期間に中期的な財政推計のもと、普通建設事業費とのバランスを考慮しながら新規地方債発行の抑制と、基金への積み増しが大きな効果をもたらしており、結果として将来負担率は０を維持している。</a:t>
          </a:r>
          <a:endParaRPr lang="ja-JP" altLang="ja-JP" sz="1400">
            <a:effectLst/>
          </a:endParaRPr>
        </a:p>
        <a:p>
          <a:r>
            <a:rPr kumimoji="1" lang="ja-JP" altLang="ja-JP" sz="1100">
              <a:solidFill>
                <a:schemeClr val="dk1"/>
              </a:solidFill>
              <a:effectLst/>
              <a:latin typeface="+mn-lt"/>
              <a:ea typeface="+mn-ea"/>
              <a:cs typeface="+mn-cs"/>
            </a:rPr>
            <a:t>　今後地方交付税の増額を見込むことが難しいことから、財政規模を抑えつつ一般財源支出の縮減に引き続き努めていく。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北海道大空町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・地域福祉・医療基金で</a:t>
          </a:r>
          <a:r>
            <a:rPr kumimoji="1" lang="en-US" altLang="ja-JP" sz="1100">
              <a:solidFill>
                <a:schemeClr val="dk1"/>
              </a:solidFill>
              <a:effectLst/>
              <a:latin typeface="+mn-lt"/>
              <a:ea typeface="+mn-ea"/>
              <a:cs typeface="+mn-cs"/>
            </a:rPr>
            <a:t>41</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積立したこと等により特定目的基金が</a:t>
          </a:r>
          <a:r>
            <a:rPr kumimoji="1" lang="en-US" altLang="ja-JP" sz="1100">
              <a:solidFill>
                <a:schemeClr val="dk1"/>
              </a:solidFill>
              <a:effectLst/>
              <a:latin typeface="+mn-lt"/>
              <a:ea typeface="+mn-ea"/>
              <a:cs typeface="+mn-cs"/>
            </a:rPr>
            <a:t>22</a:t>
          </a:r>
          <a:r>
            <a:rPr kumimoji="1" lang="ja-JP" altLang="ja-JP" sz="1100">
              <a:solidFill>
                <a:schemeClr val="dk1"/>
              </a:solidFill>
              <a:effectLst/>
              <a:latin typeface="+mn-lt"/>
              <a:ea typeface="+mn-ea"/>
              <a:cs typeface="+mn-cs"/>
            </a:rPr>
            <a:t>百万円増加した。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このことから基金全体で</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百万円増加した。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・財政推計で当分の間財源不足を見込んでいることから、財政調整基金及び特定目的金を取り崩していくため、減少していく見込み。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（基金の使途）</a:t>
          </a:r>
          <a:endParaRPr lang="ja-JP" altLang="ja-JP" sz="1400">
            <a:effectLst/>
          </a:endParaRPr>
        </a:p>
        <a:p>
          <a:r>
            <a:rPr kumimoji="1" lang="ja-JP" altLang="ja-JP" sz="1100">
              <a:solidFill>
                <a:schemeClr val="dk1"/>
              </a:solidFill>
              <a:effectLst/>
              <a:latin typeface="+mn-lt"/>
              <a:ea typeface="+mn-ea"/>
              <a:cs typeface="+mn-cs"/>
            </a:rPr>
            <a:t>　・公共施設等整備基金：公用又は公共用に供する施設等の整備に要する経費及び既設の公共施設等の整備に要する経費</a:t>
          </a:r>
          <a:endParaRPr lang="ja-JP" altLang="ja-JP" sz="1400">
            <a:effectLst/>
          </a:endParaRPr>
        </a:p>
        <a:p>
          <a:r>
            <a:rPr kumimoji="1" lang="ja-JP" altLang="ja-JP" sz="1100">
              <a:solidFill>
                <a:schemeClr val="dk1"/>
              </a:solidFill>
              <a:effectLst/>
              <a:latin typeface="+mn-lt"/>
              <a:ea typeface="+mn-ea"/>
              <a:cs typeface="+mn-cs"/>
            </a:rPr>
            <a:t>　・地域福祉・医療基金：地域における高齢者等の保健福祉の増進並びに医療の確保及び安定化を図るための経費</a:t>
          </a:r>
          <a:endParaRPr lang="ja-JP" altLang="ja-JP" sz="1400">
            <a:effectLst/>
          </a:endParaRPr>
        </a:p>
        <a:p>
          <a:r>
            <a:rPr kumimoji="1" lang="ja-JP" altLang="ja-JP" sz="1100">
              <a:solidFill>
                <a:schemeClr val="dk1"/>
              </a:solidFill>
              <a:effectLst/>
              <a:latin typeface="+mn-lt"/>
              <a:ea typeface="+mn-ea"/>
              <a:cs typeface="+mn-cs"/>
            </a:rPr>
            <a:t>　・網走湖環境改善対策基金：網走湖の環境改善と水産振興に要する経費</a:t>
          </a:r>
          <a:endParaRPr lang="ja-JP" altLang="ja-JP" sz="1400">
            <a:effectLst/>
          </a:endParaRPr>
        </a:p>
        <a:p>
          <a:r>
            <a:rPr kumimoji="1" lang="ja-JP" altLang="ja-JP" sz="1100">
              <a:solidFill>
                <a:schemeClr val="dk1"/>
              </a:solidFill>
              <a:effectLst/>
              <a:latin typeface="+mn-lt"/>
              <a:ea typeface="+mn-ea"/>
              <a:cs typeface="+mn-cs"/>
            </a:rPr>
            <a:t>　・学校教育施設建設基金：学校教育施設の建設に要する経費</a:t>
          </a:r>
          <a:endParaRPr lang="ja-JP" altLang="ja-JP" sz="1400">
            <a:effectLst/>
          </a:endParaRPr>
        </a:p>
        <a:p>
          <a:r>
            <a:rPr kumimoji="1" lang="ja-JP" altLang="ja-JP" sz="1100">
              <a:solidFill>
                <a:schemeClr val="dk1"/>
              </a:solidFill>
              <a:effectLst/>
              <a:latin typeface="+mn-lt"/>
              <a:ea typeface="+mn-ea"/>
              <a:cs typeface="+mn-cs"/>
            </a:rPr>
            <a:t>　・地域振興基金：町民の連携強化又は地域の振興を図るための経費</a:t>
          </a:r>
          <a:endParaRPr lang="ja-JP" altLang="ja-JP" sz="1400">
            <a:effectLst/>
          </a:endParaRPr>
        </a:p>
        <a:p>
          <a:r>
            <a:rPr kumimoji="1" lang="ja-JP" altLang="ja-JP" sz="1100">
              <a:solidFill>
                <a:schemeClr val="dk1"/>
              </a:solidFill>
              <a:effectLst/>
              <a:latin typeface="+mn-lt"/>
              <a:ea typeface="+mn-ea"/>
              <a:cs typeface="+mn-cs"/>
            </a:rPr>
            <a:t>　・子ども未来づくり教育基金：子どもたちが未来に向かって自立・共生し、たくましく生きるための基礎づくりを推進する事業に要する経費</a:t>
          </a:r>
          <a:endParaRPr lang="ja-JP" altLang="ja-JP" sz="1400">
            <a:effectLst/>
          </a:endParaRPr>
        </a:p>
        <a:p>
          <a:r>
            <a:rPr kumimoji="1" lang="ja-JP" altLang="ja-JP" sz="1100">
              <a:solidFill>
                <a:schemeClr val="dk1"/>
              </a:solidFill>
              <a:effectLst/>
              <a:latin typeface="+mn-lt"/>
              <a:ea typeface="+mn-ea"/>
              <a:cs typeface="+mn-cs"/>
            </a:rPr>
            <a:t>　・森林環境譲与税基金：森林施業、人材育成、担い手の確保、木材利用の促進、普及啓発等の森林整備及びその促進に要する経費</a:t>
          </a:r>
          <a:endParaRPr lang="ja-JP" altLang="ja-JP" sz="1400">
            <a:effectLst/>
          </a:endParaRPr>
        </a:p>
        <a:p>
          <a:r>
            <a:rPr kumimoji="1" lang="ja-JP" altLang="ja-JP" sz="1100">
              <a:solidFill>
                <a:schemeClr val="dk1"/>
              </a:solidFill>
              <a:effectLst/>
              <a:latin typeface="+mn-lt"/>
              <a:ea typeface="+mn-ea"/>
              <a:cs typeface="+mn-cs"/>
            </a:rPr>
            <a:t>　・女満別空港活性化基金：女満別空港の利用拡大及び活性化を図り、地域振興に資する事業に要する経費</a:t>
          </a:r>
          <a:endParaRPr lang="ja-JP" altLang="ja-JP" sz="1400">
            <a:effectLst/>
          </a:endParaRPr>
        </a:p>
        <a:p>
          <a:r>
            <a:rPr kumimoji="1" lang="ja-JP" altLang="ja-JP" sz="1100">
              <a:solidFill>
                <a:schemeClr val="dk1"/>
              </a:solidFill>
              <a:effectLst/>
              <a:latin typeface="+mn-lt"/>
              <a:ea typeface="+mn-ea"/>
              <a:cs typeface="+mn-cs"/>
            </a:rPr>
            <a:t>（増減理由）</a:t>
          </a:r>
          <a:endParaRPr lang="ja-JP" altLang="ja-JP" sz="1400">
            <a:effectLst/>
          </a:endParaRPr>
        </a:p>
        <a:p>
          <a:r>
            <a:rPr kumimoji="1" lang="ja-JP" altLang="ja-JP" sz="1100">
              <a:solidFill>
                <a:schemeClr val="dk1"/>
              </a:solidFill>
              <a:effectLst/>
              <a:latin typeface="+mn-lt"/>
              <a:ea typeface="+mn-ea"/>
              <a:cs typeface="+mn-cs"/>
            </a:rPr>
            <a:t>　・公共施設等整備基金：公共施設の改修等に活用</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ため、</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百万円を取り崩したため。</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・地域振興</a:t>
          </a:r>
          <a:r>
            <a:rPr kumimoji="1" lang="ja-JP" altLang="ja-JP" sz="1100">
              <a:solidFill>
                <a:schemeClr val="dk1"/>
              </a:solidFill>
              <a:effectLst/>
              <a:latin typeface="+mn-lt"/>
              <a:ea typeface="+mn-ea"/>
              <a:cs typeface="+mn-cs"/>
            </a:rPr>
            <a:t>基金：</a:t>
          </a:r>
          <a:r>
            <a:rPr kumimoji="1" lang="ja-JP" altLang="en-US" sz="1100">
              <a:solidFill>
                <a:schemeClr val="dk1"/>
              </a:solidFill>
              <a:effectLst/>
              <a:latin typeface="+mn-lt"/>
              <a:ea typeface="+mn-ea"/>
              <a:cs typeface="+mn-cs"/>
            </a:rPr>
            <a:t>地域振興に関する事業</a:t>
          </a:r>
          <a:r>
            <a:rPr kumimoji="1" lang="ja-JP" altLang="ja-JP" sz="1100">
              <a:solidFill>
                <a:schemeClr val="dk1"/>
              </a:solidFill>
              <a:effectLst/>
              <a:latin typeface="+mn-lt"/>
              <a:ea typeface="+mn-ea"/>
              <a:cs typeface="+mn-cs"/>
            </a:rPr>
            <a:t>に活用するため、</a:t>
          </a:r>
          <a:r>
            <a:rPr kumimoji="1" lang="ja-JP" altLang="en-US" sz="1100">
              <a:solidFill>
                <a:schemeClr val="dk1"/>
              </a:solidFill>
              <a:effectLst/>
              <a:latin typeface="+mn-lt"/>
              <a:ea typeface="+mn-ea"/>
              <a:cs typeface="+mn-cs"/>
            </a:rPr>
            <a:t>１３</a:t>
          </a:r>
          <a:r>
            <a:rPr kumimoji="1" lang="ja-JP" altLang="ja-JP" sz="1100">
              <a:solidFill>
                <a:schemeClr val="dk1"/>
              </a:solidFill>
              <a:effectLst/>
              <a:latin typeface="+mn-lt"/>
              <a:ea typeface="+mn-ea"/>
              <a:cs typeface="+mn-cs"/>
            </a:rPr>
            <a:t>百万円を取り崩したため。</a:t>
          </a:r>
          <a:endParaRPr lang="ja-JP" altLang="ja-JP">
            <a:effectLst/>
          </a:endParaRPr>
        </a:p>
        <a:p>
          <a:r>
            <a:rPr kumimoji="1" lang="ja-JP" altLang="ja-JP" sz="1100">
              <a:solidFill>
                <a:schemeClr val="dk1"/>
              </a:solidFill>
              <a:effectLst/>
              <a:latin typeface="+mn-lt"/>
              <a:ea typeface="+mn-ea"/>
              <a:cs typeface="+mn-cs"/>
            </a:rPr>
            <a:t>　・地域福祉・医療基金：今後、病院建物等の修繕等に活用するため</a:t>
          </a:r>
          <a:r>
            <a:rPr kumimoji="1" lang="ja-JP" altLang="en-US" sz="1100">
              <a:solidFill>
                <a:schemeClr val="dk1"/>
              </a:solidFill>
              <a:effectLst/>
              <a:latin typeface="+mn-lt"/>
              <a:ea typeface="+mn-ea"/>
              <a:cs typeface="+mn-cs"/>
            </a:rPr>
            <a:t>４１</a:t>
          </a:r>
          <a:r>
            <a:rPr kumimoji="1" lang="ja-JP" altLang="ja-JP" sz="1100">
              <a:solidFill>
                <a:schemeClr val="dk1"/>
              </a:solidFill>
              <a:effectLst/>
              <a:latin typeface="+mn-lt"/>
              <a:ea typeface="+mn-ea"/>
              <a:cs typeface="+mn-cs"/>
            </a:rPr>
            <a:t>百万円</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積立したため。</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（今後の方針）</a:t>
          </a:r>
          <a:endParaRPr lang="ja-JP" altLang="ja-JP" sz="1400">
            <a:effectLst/>
          </a:endParaRPr>
        </a:p>
        <a:p>
          <a:r>
            <a:rPr kumimoji="1" lang="ja-JP" altLang="ja-JP" sz="1100">
              <a:solidFill>
                <a:schemeClr val="dk1"/>
              </a:solidFill>
              <a:effectLst/>
              <a:latin typeface="+mn-lt"/>
              <a:ea typeface="+mn-ea"/>
              <a:cs typeface="+mn-cs"/>
            </a:rPr>
            <a:t>　・財政推計で当分の間財源不足を見込んでいることから、公共施設等整備基金、地域振興基金、子ども未来づくり教育基金等中長期的に取り崩していく予定</a:t>
          </a:r>
          <a:r>
            <a:rPr kumimoji="1" lang="ja-JP" altLang="en-US" sz="1100">
              <a:solidFill>
                <a:schemeClr val="dk1"/>
              </a:solidFill>
              <a:effectLst/>
              <a:latin typeface="+mn-lt"/>
              <a:ea typeface="+mn-ea"/>
              <a:cs typeface="+mn-cs"/>
            </a:rPr>
            <a:t>。</a:t>
          </a:r>
          <a:endParaRPr lang="ja-JP" altLang="ja-JP" sz="1400">
            <a:effectLst/>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・繰入を行わず、利息等を積立したことから増額となった。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・財政推計で当分の間財源不足を見込んでいることから、財政調整基金を取り崩していくため、減少していく見込み。</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・増減なし</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・繰上償還等がない限り取り崩す予定はない。</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75" thickBot="1" x14ac:dyDescent="0.2">
      <c r="B2" s="176" t="s">
        <v>77</v>
      </c>
      <c r="C2" s="176"/>
      <c r="D2" s="177"/>
    </row>
    <row r="3" spans="1:119" ht="18.75" customHeight="1" thickBot="1" x14ac:dyDescent="0.2">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15">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502"/>
      <c r="AN4" s="432"/>
      <c r="AO4" s="432"/>
      <c r="AP4" s="432"/>
      <c r="AQ4" s="432"/>
      <c r="AR4" s="432"/>
      <c r="AS4" s="432"/>
      <c r="AT4" s="432"/>
      <c r="AU4" s="432"/>
      <c r="AV4" s="432"/>
      <c r="AW4" s="432"/>
      <c r="AX4" s="587"/>
      <c r="AY4" s="398" t="s">
        <v>87</v>
      </c>
      <c r="AZ4" s="399"/>
      <c r="BA4" s="399"/>
      <c r="BB4" s="399"/>
      <c r="BC4" s="399"/>
      <c r="BD4" s="399"/>
      <c r="BE4" s="399"/>
      <c r="BF4" s="399"/>
      <c r="BG4" s="399"/>
      <c r="BH4" s="399"/>
      <c r="BI4" s="399"/>
      <c r="BJ4" s="399"/>
      <c r="BK4" s="399"/>
      <c r="BL4" s="399"/>
      <c r="BM4" s="400"/>
      <c r="BN4" s="401">
        <v>9791726</v>
      </c>
      <c r="BO4" s="402"/>
      <c r="BP4" s="402"/>
      <c r="BQ4" s="402"/>
      <c r="BR4" s="402"/>
      <c r="BS4" s="402"/>
      <c r="BT4" s="402"/>
      <c r="BU4" s="403"/>
      <c r="BV4" s="401">
        <v>11988760</v>
      </c>
      <c r="BW4" s="402"/>
      <c r="BX4" s="402"/>
      <c r="BY4" s="402"/>
      <c r="BZ4" s="402"/>
      <c r="CA4" s="402"/>
      <c r="CB4" s="402"/>
      <c r="CC4" s="403"/>
      <c r="CD4" s="572" t="s">
        <v>88</v>
      </c>
      <c r="CE4" s="573"/>
      <c r="CF4" s="573"/>
      <c r="CG4" s="573"/>
      <c r="CH4" s="573"/>
      <c r="CI4" s="573"/>
      <c r="CJ4" s="573"/>
      <c r="CK4" s="573"/>
      <c r="CL4" s="573"/>
      <c r="CM4" s="573"/>
      <c r="CN4" s="573"/>
      <c r="CO4" s="573"/>
      <c r="CP4" s="573"/>
      <c r="CQ4" s="573"/>
      <c r="CR4" s="573"/>
      <c r="CS4" s="574"/>
      <c r="CT4" s="575">
        <v>4.2</v>
      </c>
      <c r="CU4" s="576"/>
      <c r="CV4" s="576"/>
      <c r="CW4" s="576"/>
      <c r="CX4" s="576"/>
      <c r="CY4" s="576"/>
      <c r="CZ4" s="576"/>
      <c r="DA4" s="577"/>
      <c r="DB4" s="575">
        <v>4.0999999999999996</v>
      </c>
      <c r="DC4" s="576"/>
      <c r="DD4" s="576"/>
      <c r="DE4" s="576"/>
      <c r="DF4" s="576"/>
      <c r="DG4" s="576"/>
      <c r="DH4" s="576"/>
      <c r="DI4" s="577"/>
    </row>
    <row r="5" spans="1:119" ht="18.75" customHeight="1" x14ac:dyDescent="0.15">
      <c r="A5" s="175"/>
      <c r="B5" s="582"/>
      <c r="C5" s="433"/>
      <c r="D5" s="433"/>
      <c r="E5" s="583"/>
      <c r="F5" s="583"/>
      <c r="G5" s="583"/>
      <c r="H5" s="583"/>
      <c r="I5" s="583"/>
      <c r="J5" s="583"/>
      <c r="K5" s="583"/>
      <c r="L5" s="583"/>
      <c r="M5" s="583"/>
      <c r="N5" s="583"/>
      <c r="O5" s="583"/>
      <c r="P5" s="583"/>
      <c r="Q5" s="583"/>
      <c r="R5" s="431"/>
      <c r="S5" s="431"/>
      <c r="T5" s="431"/>
      <c r="U5" s="431"/>
      <c r="V5" s="586"/>
      <c r="W5" s="502"/>
      <c r="X5" s="432"/>
      <c r="Y5" s="432"/>
      <c r="Z5" s="432"/>
      <c r="AA5" s="432"/>
      <c r="AB5" s="433"/>
      <c r="AC5" s="431"/>
      <c r="AD5" s="432"/>
      <c r="AE5" s="432"/>
      <c r="AF5" s="432"/>
      <c r="AG5" s="432"/>
      <c r="AH5" s="432"/>
      <c r="AI5" s="432"/>
      <c r="AJ5" s="432"/>
      <c r="AK5" s="432"/>
      <c r="AL5" s="587"/>
      <c r="AM5" s="465" t="s">
        <v>89</v>
      </c>
      <c r="AN5" s="380"/>
      <c r="AO5" s="380"/>
      <c r="AP5" s="380"/>
      <c r="AQ5" s="380"/>
      <c r="AR5" s="380"/>
      <c r="AS5" s="380"/>
      <c r="AT5" s="381"/>
      <c r="AU5" s="453" t="s">
        <v>90</v>
      </c>
      <c r="AV5" s="454"/>
      <c r="AW5" s="454"/>
      <c r="AX5" s="454"/>
      <c r="AY5" s="386" t="s">
        <v>91</v>
      </c>
      <c r="AZ5" s="387"/>
      <c r="BA5" s="387"/>
      <c r="BB5" s="387"/>
      <c r="BC5" s="387"/>
      <c r="BD5" s="387"/>
      <c r="BE5" s="387"/>
      <c r="BF5" s="387"/>
      <c r="BG5" s="387"/>
      <c r="BH5" s="387"/>
      <c r="BI5" s="387"/>
      <c r="BJ5" s="387"/>
      <c r="BK5" s="387"/>
      <c r="BL5" s="387"/>
      <c r="BM5" s="388"/>
      <c r="BN5" s="406">
        <v>9568831</v>
      </c>
      <c r="BO5" s="407"/>
      <c r="BP5" s="407"/>
      <c r="BQ5" s="407"/>
      <c r="BR5" s="407"/>
      <c r="BS5" s="407"/>
      <c r="BT5" s="407"/>
      <c r="BU5" s="408"/>
      <c r="BV5" s="406">
        <v>11735044</v>
      </c>
      <c r="BW5" s="407"/>
      <c r="BX5" s="407"/>
      <c r="BY5" s="407"/>
      <c r="BZ5" s="407"/>
      <c r="CA5" s="407"/>
      <c r="CB5" s="407"/>
      <c r="CC5" s="408"/>
      <c r="CD5" s="415" t="s">
        <v>92</v>
      </c>
      <c r="CE5" s="360"/>
      <c r="CF5" s="360"/>
      <c r="CG5" s="360"/>
      <c r="CH5" s="360"/>
      <c r="CI5" s="360"/>
      <c r="CJ5" s="360"/>
      <c r="CK5" s="360"/>
      <c r="CL5" s="360"/>
      <c r="CM5" s="360"/>
      <c r="CN5" s="360"/>
      <c r="CO5" s="360"/>
      <c r="CP5" s="360"/>
      <c r="CQ5" s="360"/>
      <c r="CR5" s="360"/>
      <c r="CS5" s="416"/>
      <c r="CT5" s="376">
        <v>90.8</v>
      </c>
      <c r="CU5" s="377"/>
      <c r="CV5" s="377"/>
      <c r="CW5" s="377"/>
      <c r="CX5" s="377"/>
      <c r="CY5" s="377"/>
      <c r="CZ5" s="377"/>
      <c r="DA5" s="378"/>
      <c r="DB5" s="376">
        <v>88.1</v>
      </c>
      <c r="DC5" s="377"/>
      <c r="DD5" s="377"/>
      <c r="DE5" s="377"/>
      <c r="DF5" s="377"/>
      <c r="DG5" s="377"/>
      <c r="DH5" s="377"/>
      <c r="DI5" s="378"/>
    </row>
    <row r="6" spans="1:119" ht="18.75" customHeight="1" x14ac:dyDescent="0.15">
      <c r="A6" s="175"/>
      <c r="B6" s="552" t="s">
        <v>93</v>
      </c>
      <c r="C6" s="430"/>
      <c r="D6" s="430"/>
      <c r="E6" s="553"/>
      <c r="F6" s="553"/>
      <c r="G6" s="553"/>
      <c r="H6" s="553"/>
      <c r="I6" s="553"/>
      <c r="J6" s="553"/>
      <c r="K6" s="553"/>
      <c r="L6" s="553" t="s">
        <v>94</v>
      </c>
      <c r="M6" s="553"/>
      <c r="N6" s="553"/>
      <c r="O6" s="553"/>
      <c r="P6" s="553"/>
      <c r="Q6" s="553"/>
      <c r="R6" s="428"/>
      <c r="S6" s="428"/>
      <c r="T6" s="428"/>
      <c r="U6" s="428"/>
      <c r="V6" s="559"/>
      <c r="W6" s="487" t="s">
        <v>95</v>
      </c>
      <c r="X6" s="429"/>
      <c r="Y6" s="429"/>
      <c r="Z6" s="429"/>
      <c r="AA6" s="429"/>
      <c r="AB6" s="430"/>
      <c r="AC6" s="564" t="s">
        <v>96</v>
      </c>
      <c r="AD6" s="565"/>
      <c r="AE6" s="565"/>
      <c r="AF6" s="565"/>
      <c r="AG6" s="565"/>
      <c r="AH6" s="565"/>
      <c r="AI6" s="565"/>
      <c r="AJ6" s="565"/>
      <c r="AK6" s="565"/>
      <c r="AL6" s="566"/>
      <c r="AM6" s="465" t="s">
        <v>97</v>
      </c>
      <c r="AN6" s="380"/>
      <c r="AO6" s="380"/>
      <c r="AP6" s="380"/>
      <c r="AQ6" s="380"/>
      <c r="AR6" s="380"/>
      <c r="AS6" s="380"/>
      <c r="AT6" s="381"/>
      <c r="AU6" s="453" t="s">
        <v>90</v>
      </c>
      <c r="AV6" s="454"/>
      <c r="AW6" s="454"/>
      <c r="AX6" s="454"/>
      <c r="AY6" s="386" t="s">
        <v>98</v>
      </c>
      <c r="AZ6" s="387"/>
      <c r="BA6" s="387"/>
      <c r="BB6" s="387"/>
      <c r="BC6" s="387"/>
      <c r="BD6" s="387"/>
      <c r="BE6" s="387"/>
      <c r="BF6" s="387"/>
      <c r="BG6" s="387"/>
      <c r="BH6" s="387"/>
      <c r="BI6" s="387"/>
      <c r="BJ6" s="387"/>
      <c r="BK6" s="387"/>
      <c r="BL6" s="387"/>
      <c r="BM6" s="388"/>
      <c r="BN6" s="406">
        <v>222895</v>
      </c>
      <c r="BO6" s="407"/>
      <c r="BP6" s="407"/>
      <c r="BQ6" s="407"/>
      <c r="BR6" s="407"/>
      <c r="BS6" s="407"/>
      <c r="BT6" s="407"/>
      <c r="BU6" s="408"/>
      <c r="BV6" s="406">
        <v>253716</v>
      </c>
      <c r="BW6" s="407"/>
      <c r="BX6" s="407"/>
      <c r="BY6" s="407"/>
      <c r="BZ6" s="407"/>
      <c r="CA6" s="407"/>
      <c r="CB6" s="407"/>
      <c r="CC6" s="408"/>
      <c r="CD6" s="415" t="s">
        <v>99</v>
      </c>
      <c r="CE6" s="360"/>
      <c r="CF6" s="360"/>
      <c r="CG6" s="360"/>
      <c r="CH6" s="360"/>
      <c r="CI6" s="360"/>
      <c r="CJ6" s="360"/>
      <c r="CK6" s="360"/>
      <c r="CL6" s="360"/>
      <c r="CM6" s="360"/>
      <c r="CN6" s="360"/>
      <c r="CO6" s="360"/>
      <c r="CP6" s="360"/>
      <c r="CQ6" s="360"/>
      <c r="CR6" s="360"/>
      <c r="CS6" s="416"/>
      <c r="CT6" s="549">
        <v>91.2</v>
      </c>
      <c r="CU6" s="550"/>
      <c r="CV6" s="550"/>
      <c r="CW6" s="550"/>
      <c r="CX6" s="550"/>
      <c r="CY6" s="550"/>
      <c r="CZ6" s="550"/>
      <c r="DA6" s="551"/>
      <c r="DB6" s="549">
        <v>88.9</v>
      </c>
      <c r="DC6" s="550"/>
      <c r="DD6" s="550"/>
      <c r="DE6" s="550"/>
      <c r="DF6" s="550"/>
      <c r="DG6" s="550"/>
      <c r="DH6" s="550"/>
      <c r="DI6" s="551"/>
    </row>
    <row r="7" spans="1:119" ht="18.75" customHeight="1" x14ac:dyDescent="0.15">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5" t="s">
        <v>100</v>
      </c>
      <c r="AN7" s="380"/>
      <c r="AO7" s="380"/>
      <c r="AP7" s="380"/>
      <c r="AQ7" s="380"/>
      <c r="AR7" s="380"/>
      <c r="AS7" s="380"/>
      <c r="AT7" s="381"/>
      <c r="AU7" s="453" t="s">
        <v>90</v>
      </c>
      <c r="AV7" s="454"/>
      <c r="AW7" s="454"/>
      <c r="AX7" s="454"/>
      <c r="AY7" s="386" t="s">
        <v>101</v>
      </c>
      <c r="AZ7" s="387"/>
      <c r="BA7" s="387"/>
      <c r="BB7" s="387"/>
      <c r="BC7" s="387"/>
      <c r="BD7" s="387"/>
      <c r="BE7" s="387"/>
      <c r="BF7" s="387"/>
      <c r="BG7" s="387"/>
      <c r="BH7" s="387"/>
      <c r="BI7" s="387"/>
      <c r="BJ7" s="387"/>
      <c r="BK7" s="387"/>
      <c r="BL7" s="387"/>
      <c r="BM7" s="388"/>
      <c r="BN7" s="406">
        <v>4962</v>
      </c>
      <c r="BO7" s="407"/>
      <c r="BP7" s="407"/>
      <c r="BQ7" s="407"/>
      <c r="BR7" s="407"/>
      <c r="BS7" s="407"/>
      <c r="BT7" s="407"/>
      <c r="BU7" s="408"/>
      <c r="BV7" s="406">
        <v>33965</v>
      </c>
      <c r="BW7" s="407"/>
      <c r="BX7" s="407"/>
      <c r="BY7" s="407"/>
      <c r="BZ7" s="407"/>
      <c r="CA7" s="407"/>
      <c r="CB7" s="407"/>
      <c r="CC7" s="408"/>
      <c r="CD7" s="415" t="s">
        <v>102</v>
      </c>
      <c r="CE7" s="360"/>
      <c r="CF7" s="360"/>
      <c r="CG7" s="360"/>
      <c r="CH7" s="360"/>
      <c r="CI7" s="360"/>
      <c r="CJ7" s="360"/>
      <c r="CK7" s="360"/>
      <c r="CL7" s="360"/>
      <c r="CM7" s="360"/>
      <c r="CN7" s="360"/>
      <c r="CO7" s="360"/>
      <c r="CP7" s="360"/>
      <c r="CQ7" s="360"/>
      <c r="CR7" s="360"/>
      <c r="CS7" s="416"/>
      <c r="CT7" s="406">
        <v>5233506</v>
      </c>
      <c r="CU7" s="407"/>
      <c r="CV7" s="407"/>
      <c r="CW7" s="407"/>
      <c r="CX7" s="407"/>
      <c r="CY7" s="407"/>
      <c r="CZ7" s="407"/>
      <c r="DA7" s="408"/>
      <c r="DB7" s="406">
        <v>5307024</v>
      </c>
      <c r="DC7" s="407"/>
      <c r="DD7" s="407"/>
      <c r="DE7" s="407"/>
      <c r="DF7" s="407"/>
      <c r="DG7" s="407"/>
      <c r="DH7" s="407"/>
      <c r="DI7" s="408"/>
    </row>
    <row r="8" spans="1:119" ht="18.75" customHeight="1" thickBot="1" x14ac:dyDescent="0.2">
      <c r="A8" s="175"/>
      <c r="B8" s="557"/>
      <c r="C8" s="488"/>
      <c r="D8" s="488"/>
      <c r="E8" s="558"/>
      <c r="F8" s="558"/>
      <c r="G8" s="558"/>
      <c r="H8" s="558"/>
      <c r="I8" s="558"/>
      <c r="J8" s="558"/>
      <c r="K8" s="558"/>
      <c r="L8" s="558"/>
      <c r="M8" s="558"/>
      <c r="N8" s="558"/>
      <c r="O8" s="558"/>
      <c r="P8" s="558"/>
      <c r="Q8" s="558"/>
      <c r="R8" s="562"/>
      <c r="S8" s="562"/>
      <c r="T8" s="562"/>
      <c r="U8" s="562"/>
      <c r="V8" s="563"/>
      <c r="W8" s="477"/>
      <c r="X8" s="478"/>
      <c r="Y8" s="478"/>
      <c r="Z8" s="478"/>
      <c r="AA8" s="478"/>
      <c r="AB8" s="488"/>
      <c r="AC8" s="569"/>
      <c r="AD8" s="570"/>
      <c r="AE8" s="570"/>
      <c r="AF8" s="570"/>
      <c r="AG8" s="570"/>
      <c r="AH8" s="570"/>
      <c r="AI8" s="570"/>
      <c r="AJ8" s="570"/>
      <c r="AK8" s="570"/>
      <c r="AL8" s="571"/>
      <c r="AM8" s="465" t="s">
        <v>103</v>
      </c>
      <c r="AN8" s="380"/>
      <c r="AO8" s="380"/>
      <c r="AP8" s="380"/>
      <c r="AQ8" s="380"/>
      <c r="AR8" s="380"/>
      <c r="AS8" s="380"/>
      <c r="AT8" s="381"/>
      <c r="AU8" s="453" t="s">
        <v>90</v>
      </c>
      <c r="AV8" s="454"/>
      <c r="AW8" s="454"/>
      <c r="AX8" s="454"/>
      <c r="AY8" s="386" t="s">
        <v>104</v>
      </c>
      <c r="AZ8" s="387"/>
      <c r="BA8" s="387"/>
      <c r="BB8" s="387"/>
      <c r="BC8" s="387"/>
      <c r="BD8" s="387"/>
      <c r="BE8" s="387"/>
      <c r="BF8" s="387"/>
      <c r="BG8" s="387"/>
      <c r="BH8" s="387"/>
      <c r="BI8" s="387"/>
      <c r="BJ8" s="387"/>
      <c r="BK8" s="387"/>
      <c r="BL8" s="387"/>
      <c r="BM8" s="388"/>
      <c r="BN8" s="406">
        <v>217933</v>
      </c>
      <c r="BO8" s="407"/>
      <c r="BP8" s="407"/>
      <c r="BQ8" s="407"/>
      <c r="BR8" s="407"/>
      <c r="BS8" s="407"/>
      <c r="BT8" s="407"/>
      <c r="BU8" s="408"/>
      <c r="BV8" s="406">
        <v>219751</v>
      </c>
      <c r="BW8" s="407"/>
      <c r="BX8" s="407"/>
      <c r="BY8" s="407"/>
      <c r="BZ8" s="407"/>
      <c r="CA8" s="407"/>
      <c r="CB8" s="407"/>
      <c r="CC8" s="408"/>
      <c r="CD8" s="415" t="s">
        <v>105</v>
      </c>
      <c r="CE8" s="360"/>
      <c r="CF8" s="360"/>
      <c r="CG8" s="360"/>
      <c r="CH8" s="360"/>
      <c r="CI8" s="360"/>
      <c r="CJ8" s="360"/>
      <c r="CK8" s="360"/>
      <c r="CL8" s="360"/>
      <c r="CM8" s="360"/>
      <c r="CN8" s="360"/>
      <c r="CO8" s="360"/>
      <c r="CP8" s="360"/>
      <c r="CQ8" s="360"/>
      <c r="CR8" s="360"/>
      <c r="CS8" s="416"/>
      <c r="CT8" s="509">
        <v>0.24</v>
      </c>
      <c r="CU8" s="510"/>
      <c r="CV8" s="510"/>
      <c r="CW8" s="510"/>
      <c r="CX8" s="510"/>
      <c r="CY8" s="510"/>
      <c r="CZ8" s="510"/>
      <c r="DA8" s="511"/>
      <c r="DB8" s="509">
        <v>0.24</v>
      </c>
      <c r="DC8" s="510"/>
      <c r="DD8" s="510"/>
      <c r="DE8" s="510"/>
      <c r="DF8" s="510"/>
      <c r="DG8" s="510"/>
      <c r="DH8" s="510"/>
      <c r="DI8" s="511"/>
    </row>
    <row r="9" spans="1:119" ht="18.75" customHeight="1" thickBot="1" x14ac:dyDescent="0.2">
      <c r="A9" s="175"/>
      <c r="B9" s="538" t="s">
        <v>106</v>
      </c>
      <c r="C9" s="539"/>
      <c r="D9" s="539"/>
      <c r="E9" s="539"/>
      <c r="F9" s="539"/>
      <c r="G9" s="539"/>
      <c r="H9" s="539"/>
      <c r="I9" s="539"/>
      <c r="J9" s="539"/>
      <c r="K9" s="459"/>
      <c r="L9" s="540" t="s">
        <v>107</v>
      </c>
      <c r="M9" s="541"/>
      <c r="N9" s="541"/>
      <c r="O9" s="541"/>
      <c r="P9" s="541"/>
      <c r="Q9" s="542"/>
      <c r="R9" s="543">
        <v>6775</v>
      </c>
      <c r="S9" s="544"/>
      <c r="T9" s="544"/>
      <c r="U9" s="544"/>
      <c r="V9" s="545"/>
      <c r="W9" s="475" t="s">
        <v>108</v>
      </c>
      <c r="X9" s="476"/>
      <c r="Y9" s="476"/>
      <c r="Z9" s="476"/>
      <c r="AA9" s="476"/>
      <c r="AB9" s="476"/>
      <c r="AC9" s="476"/>
      <c r="AD9" s="476"/>
      <c r="AE9" s="476"/>
      <c r="AF9" s="476"/>
      <c r="AG9" s="476"/>
      <c r="AH9" s="476"/>
      <c r="AI9" s="476"/>
      <c r="AJ9" s="476"/>
      <c r="AK9" s="476"/>
      <c r="AL9" s="546"/>
      <c r="AM9" s="465" t="s">
        <v>109</v>
      </c>
      <c r="AN9" s="380"/>
      <c r="AO9" s="380"/>
      <c r="AP9" s="380"/>
      <c r="AQ9" s="380"/>
      <c r="AR9" s="380"/>
      <c r="AS9" s="380"/>
      <c r="AT9" s="381"/>
      <c r="AU9" s="453" t="s">
        <v>90</v>
      </c>
      <c r="AV9" s="454"/>
      <c r="AW9" s="454"/>
      <c r="AX9" s="454"/>
      <c r="AY9" s="386" t="s">
        <v>110</v>
      </c>
      <c r="AZ9" s="387"/>
      <c r="BA9" s="387"/>
      <c r="BB9" s="387"/>
      <c r="BC9" s="387"/>
      <c r="BD9" s="387"/>
      <c r="BE9" s="387"/>
      <c r="BF9" s="387"/>
      <c r="BG9" s="387"/>
      <c r="BH9" s="387"/>
      <c r="BI9" s="387"/>
      <c r="BJ9" s="387"/>
      <c r="BK9" s="387"/>
      <c r="BL9" s="387"/>
      <c r="BM9" s="388"/>
      <c r="BN9" s="406">
        <v>-1818</v>
      </c>
      <c r="BO9" s="407"/>
      <c r="BP9" s="407"/>
      <c r="BQ9" s="407"/>
      <c r="BR9" s="407"/>
      <c r="BS9" s="407"/>
      <c r="BT9" s="407"/>
      <c r="BU9" s="408"/>
      <c r="BV9" s="406">
        <v>24396</v>
      </c>
      <c r="BW9" s="407"/>
      <c r="BX9" s="407"/>
      <c r="BY9" s="407"/>
      <c r="BZ9" s="407"/>
      <c r="CA9" s="407"/>
      <c r="CB9" s="407"/>
      <c r="CC9" s="408"/>
      <c r="CD9" s="415" t="s">
        <v>111</v>
      </c>
      <c r="CE9" s="360"/>
      <c r="CF9" s="360"/>
      <c r="CG9" s="360"/>
      <c r="CH9" s="360"/>
      <c r="CI9" s="360"/>
      <c r="CJ9" s="360"/>
      <c r="CK9" s="360"/>
      <c r="CL9" s="360"/>
      <c r="CM9" s="360"/>
      <c r="CN9" s="360"/>
      <c r="CO9" s="360"/>
      <c r="CP9" s="360"/>
      <c r="CQ9" s="360"/>
      <c r="CR9" s="360"/>
      <c r="CS9" s="416"/>
      <c r="CT9" s="376">
        <v>20.2</v>
      </c>
      <c r="CU9" s="377"/>
      <c r="CV9" s="377"/>
      <c r="CW9" s="377"/>
      <c r="CX9" s="377"/>
      <c r="CY9" s="377"/>
      <c r="CZ9" s="377"/>
      <c r="DA9" s="378"/>
      <c r="DB9" s="376">
        <v>21.6</v>
      </c>
      <c r="DC9" s="377"/>
      <c r="DD9" s="377"/>
      <c r="DE9" s="377"/>
      <c r="DF9" s="377"/>
      <c r="DG9" s="377"/>
      <c r="DH9" s="377"/>
      <c r="DI9" s="378"/>
    </row>
    <row r="10" spans="1:119" ht="18.75" customHeight="1" thickBot="1" x14ac:dyDescent="0.2">
      <c r="A10" s="175"/>
      <c r="B10" s="538"/>
      <c r="C10" s="539"/>
      <c r="D10" s="539"/>
      <c r="E10" s="539"/>
      <c r="F10" s="539"/>
      <c r="G10" s="539"/>
      <c r="H10" s="539"/>
      <c r="I10" s="539"/>
      <c r="J10" s="539"/>
      <c r="K10" s="459"/>
      <c r="L10" s="379" t="s">
        <v>112</v>
      </c>
      <c r="M10" s="380"/>
      <c r="N10" s="380"/>
      <c r="O10" s="380"/>
      <c r="P10" s="380"/>
      <c r="Q10" s="381"/>
      <c r="R10" s="382">
        <v>7360</v>
      </c>
      <c r="S10" s="383"/>
      <c r="T10" s="383"/>
      <c r="U10" s="383"/>
      <c r="V10" s="385"/>
      <c r="W10" s="547"/>
      <c r="X10" s="357"/>
      <c r="Y10" s="357"/>
      <c r="Z10" s="357"/>
      <c r="AA10" s="357"/>
      <c r="AB10" s="357"/>
      <c r="AC10" s="357"/>
      <c r="AD10" s="357"/>
      <c r="AE10" s="357"/>
      <c r="AF10" s="357"/>
      <c r="AG10" s="357"/>
      <c r="AH10" s="357"/>
      <c r="AI10" s="357"/>
      <c r="AJ10" s="357"/>
      <c r="AK10" s="357"/>
      <c r="AL10" s="548"/>
      <c r="AM10" s="465" t="s">
        <v>113</v>
      </c>
      <c r="AN10" s="380"/>
      <c r="AO10" s="380"/>
      <c r="AP10" s="380"/>
      <c r="AQ10" s="380"/>
      <c r="AR10" s="380"/>
      <c r="AS10" s="380"/>
      <c r="AT10" s="381"/>
      <c r="AU10" s="453" t="s">
        <v>114</v>
      </c>
      <c r="AV10" s="454"/>
      <c r="AW10" s="454"/>
      <c r="AX10" s="454"/>
      <c r="AY10" s="386" t="s">
        <v>115</v>
      </c>
      <c r="AZ10" s="387"/>
      <c r="BA10" s="387"/>
      <c r="BB10" s="387"/>
      <c r="BC10" s="387"/>
      <c r="BD10" s="387"/>
      <c r="BE10" s="387"/>
      <c r="BF10" s="387"/>
      <c r="BG10" s="387"/>
      <c r="BH10" s="387"/>
      <c r="BI10" s="387"/>
      <c r="BJ10" s="387"/>
      <c r="BK10" s="387"/>
      <c r="BL10" s="387"/>
      <c r="BM10" s="388"/>
      <c r="BN10" s="406">
        <v>382</v>
      </c>
      <c r="BO10" s="407"/>
      <c r="BP10" s="407"/>
      <c r="BQ10" s="407"/>
      <c r="BR10" s="407"/>
      <c r="BS10" s="407"/>
      <c r="BT10" s="407"/>
      <c r="BU10" s="408"/>
      <c r="BV10" s="406">
        <v>383</v>
      </c>
      <c r="BW10" s="407"/>
      <c r="BX10" s="407"/>
      <c r="BY10" s="407"/>
      <c r="BZ10" s="407"/>
      <c r="CA10" s="407"/>
      <c r="CB10" s="407"/>
      <c r="CC10" s="408"/>
      <c r="CD10" s="181" t="s">
        <v>116</v>
      </c>
      <c r="CE10" s="182"/>
      <c r="CF10" s="182"/>
      <c r="CG10" s="182"/>
      <c r="CH10" s="182"/>
      <c r="CI10" s="182"/>
      <c r="CJ10" s="182"/>
      <c r="CK10" s="182"/>
      <c r="CL10" s="182"/>
      <c r="CM10" s="182"/>
      <c r="CN10" s="182"/>
      <c r="CO10" s="182"/>
      <c r="CP10" s="182"/>
      <c r="CQ10" s="182"/>
      <c r="CR10" s="182"/>
      <c r="CS10" s="183"/>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75"/>
      <c r="B11" s="538"/>
      <c r="C11" s="539"/>
      <c r="D11" s="539"/>
      <c r="E11" s="539"/>
      <c r="F11" s="539"/>
      <c r="G11" s="539"/>
      <c r="H11" s="539"/>
      <c r="I11" s="539"/>
      <c r="J11" s="539"/>
      <c r="K11" s="459"/>
      <c r="L11" s="361" t="s">
        <v>117</v>
      </c>
      <c r="M11" s="362"/>
      <c r="N11" s="362"/>
      <c r="O11" s="362"/>
      <c r="P11" s="362"/>
      <c r="Q11" s="363"/>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5" t="s">
        <v>119</v>
      </c>
      <c r="AN11" s="380"/>
      <c r="AO11" s="380"/>
      <c r="AP11" s="380"/>
      <c r="AQ11" s="380"/>
      <c r="AR11" s="380"/>
      <c r="AS11" s="380"/>
      <c r="AT11" s="381"/>
      <c r="AU11" s="453" t="s">
        <v>90</v>
      </c>
      <c r="AV11" s="454"/>
      <c r="AW11" s="454"/>
      <c r="AX11" s="454"/>
      <c r="AY11" s="386" t="s">
        <v>120</v>
      </c>
      <c r="AZ11" s="387"/>
      <c r="BA11" s="387"/>
      <c r="BB11" s="387"/>
      <c r="BC11" s="387"/>
      <c r="BD11" s="387"/>
      <c r="BE11" s="387"/>
      <c r="BF11" s="387"/>
      <c r="BG11" s="387"/>
      <c r="BH11" s="387"/>
      <c r="BI11" s="387"/>
      <c r="BJ11" s="387"/>
      <c r="BK11" s="387"/>
      <c r="BL11" s="387"/>
      <c r="BM11" s="388"/>
      <c r="BN11" s="406">
        <v>0</v>
      </c>
      <c r="BO11" s="407"/>
      <c r="BP11" s="407"/>
      <c r="BQ11" s="407"/>
      <c r="BR11" s="407"/>
      <c r="BS11" s="407"/>
      <c r="BT11" s="407"/>
      <c r="BU11" s="408"/>
      <c r="BV11" s="406">
        <v>0</v>
      </c>
      <c r="BW11" s="407"/>
      <c r="BX11" s="407"/>
      <c r="BY11" s="407"/>
      <c r="BZ11" s="407"/>
      <c r="CA11" s="407"/>
      <c r="CB11" s="407"/>
      <c r="CC11" s="408"/>
      <c r="CD11" s="415" t="s">
        <v>121</v>
      </c>
      <c r="CE11" s="360"/>
      <c r="CF11" s="360"/>
      <c r="CG11" s="360"/>
      <c r="CH11" s="360"/>
      <c r="CI11" s="360"/>
      <c r="CJ11" s="360"/>
      <c r="CK11" s="360"/>
      <c r="CL11" s="360"/>
      <c r="CM11" s="360"/>
      <c r="CN11" s="360"/>
      <c r="CO11" s="360"/>
      <c r="CP11" s="360"/>
      <c r="CQ11" s="360"/>
      <c r="CR11" s="360"/>
      <c r="CS11" s="416"/>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15">
      <c r="A12" s="175"/>
      <c r="B12" s="512" t="s">
        <v>123</v>
      </c>
      <c r="C12" s="513"/>
      <c r="D12" s="513"/>
      <c r="E12" s="513"/>
      <c r="F12" s="513"/>
      <c r="G12" s="513"/>
      <c r="H12" s="513"/>
      <c r="I12" s="513"/>
      <c r="J12" s="513"/>
      <c r="K12" s="514"/>
      <c r="L12" s="521" t="s">
        <v>124</v>
      </c>
      <c r="M12" s="522"/>
      <c r="N12" s="522"/>
      <c r="O12" s="522"/>
      <c r="P12" s="522"/>
      <c r="Q12" s="523"/>
      <c r="R12" s="524">
        <v>6626</v>
      </c>
      <c r="S12" s="525"/>
      <c r="T12" s="525"/>
      <c r="U12" s="525"/>
      <c r="V12" s="526"/>
      <c r="W12" s="527" t="s">
        <v>1</v>
      </c>
      <c r="X12" s="454"/>
      <c r="Y12" s="454"/>
      <c r="Z12" s="454"/>
      <c r="AA12" s="454"/>
      <c r="AB12" s="528"/>
      <c r="AC12" s="529" t="s">
        <v>125</v>
      </c>
      <c r="AD12" s="530"/>
      <c r="AE12" s="530"/>
      <c r="AF12" s="530"/>
      <c r="AG12" s="531"/>
      <c r="AH12" s="529" t="s">
        <v>126</v>
      </c>
      <c r="AI12" s="530"/>
      <c r="AJ12" s="530"/>
      <c r="AK12" s="530"/>
      <c r="AL12" s="532"/>
      <c r="AM12" s="465" t="s">
        <v>127</v>
      </c>
      <c r="AN12" s="380"/>
      <c r="AO12" s="380"/>
      <c r="AP12" s="380"/>
      <c r="AQ12" s="380"/>
      <c r="AR12" s="380"/>
      <c r="AS12" s="380"/>
      <c r="AT12" s="381"/>
      <c r="AU12" s="453" t="s">
        <v>114</v>
      </c>
      <c r="AV12" s="454"/>
      <c r="AW12" s="454"/>
      <c r="AX12" s="454"/>
      <c r="AY12" s="386" t="s">
        <v>128</v>
      </c>
      <c r="AZ12" s="387"/>
      <c r="BA12" s="387"/>
      <c r="BB12" s="387"/>
      <c r="BC12" s="387"/>
      <c r="BD12" s="387"/>
      <c r="BE12" s="387"/>
      <c r="BF12" s="387"/>
      <c r="BG12" s="387"/>
      <c r="BH12" s="387"/>
      <c r="BI12" s="387"/>
      <c r="BJ12" s="387"/>
      <c r="BK12" s="387"/>
      <c r="BL12" s="387"/>
      <c r="BM12" s="388"/>
      <c r="BN12" s="406">
        <v>0</v>
      </c>
      <c r="BO12" s="407"/>
      <c r="BP12" s="407"/>
      <c r="BQ12" s="407"/>
      <c r="BR12" s="407"/>
      <c r="BS12" s="407"/>
      <c r="BT12" s="407"/>
      <c r="BU12" s="408"/>
      <c r="BV12" s="406">
        <v>0</v>
      </c>
      <c r="BW12" s="407"/>
      <c r="BX12" s="407"/>
      <c r="BY12" s="407"/>
      <c r="BZ12" s="407"/>
      <c r="CA12" s="407"/>
      <c r="CB12" s="407"/>
      <c r="CC12" s="408"/>
      <c r="CD12" s="415" t="s">
        <v>129</v>
      </c>
      <c r="CE12" s="360"/>
      <c r="CF12" s="360"/>
      <c r="CG12" s="360"/>
      <c r="CH12" s="360"/>
      <c r="CI12" s="360"/>
      <c r="CJ12" s="360"/>
      <c r="CK12" s="360"/>
      <c r="CL12" s="360"/>
      <c r="CM12" s="360"/>
      <c r="CN12" s="360"/>
      <c r="CO12" s="360"/>
      <c r="CP12" s="360"/>
      <c r="CQ12" s="360"/>
      <c r="CR12" s="360"/>
      <c r="CS12" s="416"/>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15">
      <c r="A13" s="175"/>
      <c r="B13" s="515"/>
      <c r="C13" s="516"/>
      <c r="D13" s="516"/>
      <c r="E13" s="516"/>
      <c r="F13" s="516"/>
      <c r="G13" s="516"/>
      <c r="H13" s="516"/>
      <c r="I13" s="516"/>
      <c r="J13" s="516"/>
      <c r="K13" s="517"/>
      <c r="L13" s="190"/>
      <c r="M13" s="496" t="s">
        <v>130</v>
      </c>
      <c r="N13" s="497"/>
      <c r="O13" s="497"/>
      <c r="P13" s="497"/>
      <c r="Q13" s="498"/>
      <c r="R13" s="499">
        <v>6581</v>
      </c>
      <c r="S13" s="500"/>
      <c r="T13" s="500"/>
      <c r="U13" s="500"/>
      <c r="V13" s="501"/>
      <c r="W13" s="487" t="s">
        <v>131</v>
      </c>
      <c r="X13" s="429"/>
      <c r="Y13" s="429"/>
      <c r="Z13" s="429"/>
      <c r="AA13" s="429"/>
      <c r="AB13" s="430"/>
      <c r="AC13" s="382">
        <v>1361</v>
      </c>
      <c r="AD13" s="383"/>
      <c r="AE13" s="383"/>
      <c r="AF13" s="383"/>
      <c r="AG13" s="384"/>
      <c r="AH13" s="382">
        <v>1524</v>
      </c>
      <c r="AI13" s="383"/>
      <c r="AJ13" s="383"/>
      <c r="AK13" s="383"/>
      <c r="AL13" s="385"/>
      <c r="AM13" s="465" t="s">
        <v>132</v>
      </c>
      <c r="AN13" s="380"/>
      <c r="AO13" s="380"/>
      <c r="AP13" s="380"/>
      <c r="AQ13" s="380"/>
      <c r="AR13" s="380"/>
      <c r="AS13" s="380"/>
      <c r="AT13" s="381"/>
      <c r="AU13" s="453" t="s">
        <v>114</v>
      </c>
      <c r="AV13" s="454"/>
      <c r="AW13" s="454"/>
      <c r="AX13" s="454"/>
      <c r="AY13" s="386" t="s">
        <v>133</v>
      </c>
      <c r="AZ13" s="387"/>
      <c r="BA13" s="387"/>
      <c r="BB13" s="387"/>
      <c r="BC13" s="387"/>
      <c r="BD13" s="387"/>
      <c r="BE13" s="387"/>
      <c r="BF13" s="387"/>
      <c r="BG13" s="387"/>
      <c r="BH13" s="387"/>
      <c r="BI13" s="387"/>
      <c r="BJ13" s="387"/>
      <c r="BK13" s="387"/>
      <c r="BL13" s="387"/>
      <c r="BM13" s="388"/>
      <c r="BN13" s="406">
        <v>-1436</v>
      </c>
      <c r="BO13" s="407"/>
      <c r="BP13" s="407"/>
      <c r="BQ13" s="407"/>
      <c r="BR13" s="407"/>
      <c r="BS13" s="407"/>
      <c r="BT13" s="407"/>
      <c r="BU13" s="408"/>
      <c r="BV13" s="406">
        <v>24779</v>
      </c>
      <c r="BW13" s="407"/>
      <c r="BX13" s="407"/>
      <c r="BY13" s="407"/>
      <c r="BZ13" s="407"/>
      <c r="CA13" s="407"/>
      <c r="CB13" s="407"/>
      <c r="CC13" s="408"/>
      <c r="CD13" s="415" t="s">
        <v>134</v>
      </c>
      <c r="CE13" s="360"/>
      <c r="CF13" s="360"/>
      <c r="CG13" s="360"/>
      <c r="CH13" s="360"/>
      <c r="CI13" s="360"/>
      <c r="CJ13" s="360"/>
      <c r="CK13" s="360"/>
      <c r="CL13" s="360"/>
      <c r="CM13" s="360"/>
      <c r="CN13" s="360"/>
      <c r="CO13" s="360"/>
      <c r="CP13" s="360"/>
      <c r="CQ13" s="360"/>
      <c r="CR13" s="360"/>
      <c r="CS13" s="416"/>
      <c r="CT13" s="376">
        <v>9.6</v>
      </c>
      <c r="CU13" s="377"/>
      <c r="CV13" s="377"/>
      <c r="CW13" s="377"/>
      <c r="CX13" s="377"/>
      <c r="CY13" s="377"/>
      <c r="CZ13" s="377"/>
      <c r="DA13" s="378"/>
      <c r="DB13" s="376">
        <v>10</v>
      </c>
      <c r="DC13" s="377"/>
      <c r="DD13" s="377"/>
      <c r="DE13" s="377"/>
      <c r="DF13" s="377"/>
      <c r="DG13" s="377"/>
      <c r="DH13" s="377"/>
      <c r="DI13" s="378"/>
    </row>
    <row r="14" spans="1:119" ht="18.75" customHeight="1" thickBot="1" x14ac:dyDescent="0.2">
      <c r="A14" s="175"/>
      <c r="B14" s="515"/>
      <c r="C14" s="516"/>
      <c r="D14" s="516"/>
      <c r="E14" s="516"/>
      <c r="F14" s="516"/>
      <c r="G14" s="516"/>
      <c r="H14" s="516"/>
      <c r="I14" s="516"/>
      <c r="J14" s="516"/>
      <c r="K14" s="517"/>
      <c r="L14" s="489" t="s">
        <v>135</v>
      </c>
      <c r="M14" s="533"/>
      <c r="N14" s="533"/>
      <c r="O14" s="533"/>
      <c r="P14" s="533"/>
      <c r="Q14" s="534"/>
      <c r="R14" s="499">
        <v>6771</v>
      </c>
      <c r="S14" s="500"/>
      <c r="T14" s="500"/>
      <c r="U14" s="500"/>
      <c r="V14" s="501"/>
      <c r="W14" s="502"/>
      <c r="X14" s="432"/>
      <c r="Y14" s="432"/>
      <c r="Z14" s="432"/>
      <c r="AA14" s="432"/>
      <c r="AB14" s="433"/>
      <c r="AC14" s="492">
        <v>39.299999999999997</v>
      </c>
      <c r="AD14" s="493"/>
      <c r="AE14" s="493"/>
      <c r="AF14" s="493"/>
      <c r="AG14" s="494"/>
      <c r="AH14" s="492">
        <v>40.299999999999997</v>
      </c>
      <c r="AI14" s="493"/>
      <c r="AJ14" s="493"/>
      <c r="AK14" s="493"/>
      <c r="AL14" s="495"/>
      <c r="AM14" s="465"/>
      <c r="AN14" s="380"/>
      <c r="AO14" s="380"/>
      <c r="AP14" s="380"/>
      <c r="AQ14" s="380"/>
      <c r="AR14" s="380"/>
      <c r="AS14" s="380"/>
      <c r="AT14" s="381"/>
      <c r="AU14" s="453"/>
      <c r="AV14" s="454"/>
      <c r="AW14" s="454"/>
      <c r="AX14" s="454"/>
      <c r="AY14" s="386"/>
      <c r="AZ14" s="387"/>
      <c r="BA14" s="387"/>
      <c r="BB14" s="387"/>
      <c r="BC14" s="387"/>
      <c r="BD14" s="387"/>
      <c r="BE14" s="387"/>
      <c r="BF14" s="387"/>
      <c r="BG14" s="387"/>
      <c r="BH14" s="387"/>
      <c r="BI14" s="387"/>
      <c r="BJ14" s="387"/>
      <c r="BK14" s="387"/>
      <c r="BL14" s="387"/>
      <c r="BM14" s="388"/>
      <c r="BN14" s="406"/>
      <c r="BO14" s="407"/>
      <c r="BP14" s="407"/>
      <c r="BQ14" s="407"/>
      <c r="BR14" s="407"/>
      <c r="BS14" s="407"/>
      <c r="BT14" s="407"/>
      <c r="BU14" s="408"/>
      <c r="BV14" s="406"/>
      <c r="BW14" s="407"/>
      <c r="BX14" s="407"/>
      <c r="BY14" s="407"/>
      <c r="BZ14" s="407"/>
      <c r="CA14" s="407"/>
      <c r="CB14" s="407"/>
      <c r="CC14" s="408"/>
      <c r="CD14" s="412" t="s">
        <v>136</v>
      </c>
      <c r="CE14" s="413"/>
      <c r="CF14" s="413"/>
      <c r="CG14" s="413"/>
      <c r="CH14" s="413"/>
      <c r="CI14" s="413"/>
      <c r="CJ14" s="413"/>
      <c r="CK14" s="413"/>
      <c r="CL14" s="413"/>
      <c r="CM14" s="413"/>
      <c r="CN14" s="413"/>
      <c r="CO14" s="413"/>
      <c r="CP14" s="413"/>
      <c r="CQ14" s="413"/>
      <c r="CR14" s="413"/>
      <c r="CS14" s="414"/>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15">
      <c r="A15" s="175"/>
      <c r="B15" s="515"/>
      <c r="C15" s="516"/>
      <c r="D15" s="516"/>
      <c r="E15" s="516"/>
      <c r="F15" s="516"/>
      <c r="G15" s="516"/>
      <c r="H15" s="516"/>
      <c r="I15" s="516"/>
      <c r="J15" s="516"/>
      <c r="K15" s="517"/>
      <c r="L15" s="190"/>
      <c r="M15" s="496" t="s">
        <v>130</v>
      </c>
      <c r="N15" s="497"/>
      <c r="O15" s="497"/>
      <c r="P15" s="497"/>
      <c r="Q15" s="498"/>
      <c r="R15" s="499">
        <v>6738</v>
      </c>
      <c r="S15" s="500"/>
      <c r="T15" s="500"/>
      <c r="U15" s="500"/>
      <c r="V15" s="501"/>
      <c r="W15" s="487" t="s">
        <v>137</v>
      </c>
      <c r="X15" s="429"/>
      <c r="Y15" s="429"/>
      <c r="Z15" s="429"/>
      <c r="AA15" s="429"/>
      <c r="AB15" s="430"/>
      <c r="AC15" s="382">
        <v>358</v>
      </c>
      <c r="AD15" s="383"/>
      <c r="AE15" s="383"/>
      <c r="AF15" s="383"/>
      <c r="AG15" s="384"/>
      <c r="AH15" s="382">
        <v>427</v>
      </c>
      <c r="AI15" s="383"/>
      <c r="AJ15" s="383"/>
      <c r="AK15" s="383"/>
      <c r="AL15" s="385"/>
      <c r="AM15" s="465"/>
      <c r="AN15" s="380"/>
      <c r="AO15" s="380"/>
      <c r="AP15" s="380"/>
      <c r="AQ15" s="380"/>
      <c r="AR15" s="380"/>
      <c r="AS15" s="380"/>
      <c r="AT15" s="381"/>
      <c r="AU15" s="453"/>
      <c r="AV15" s="454"/>
      <c r="AW15" s="454"/>
      <c r="AX15" s="454"/>
      <c r="AY15" s="398" t="s">
        <v>138</v>
      </c>
      <c r="AZ15" s="399"/>
      <c r="BA15" s="399"/>
      <c r="BB15" s="399"/>
      <c r="BC15" s="399"/>
      <c r="BD15" s="399"/>
      <c r="BE15" s="399"/>
      <c r="BF15" s="399"/>
      <c r="BG15" s="399"/>
      <c r="BH15" s="399"/>
      <c r="BI15" s="399"/>
      <c r="BJ15" s="399"/>
      <c r="BK15" s="399"/>
      <c r="BL15" s="399"/>
      <c r="BM15" s="400"/>
      <c r="BN15" s="401">
        <v>1242119</v>
      </c>
      <c r="BO15" s="402"/>
      <c r="BP15" s="402"/>
      <c r="BQ15" s="402"/>
      <c r="BR15" s="402"/>
      <c r="BS15" s="402"/>
      <c r="BT15" s="402"/>
      <c r="BU15" s="403"/>
      <c r="BV15" s="401">
        <v>1218278</v>
      </c>
      <c r="BW15" s="402"/>
      <c r="BX15" s="402"/>
      <c r="BY15" s="402"/>
      <c r="BZ15" s="402"/>
      <c r="CA15" s="402"/>
      <c r="CB15" s="402"/>
      <c r="CC15" s="403"/>
      <c r="CD15" s="506" t="s">
        <v>139</v>
      </c>
      <c r="CE15" s="507"/>
      <c r="CF15" s="507"/>
      <c r="CG15" s="507"/>
      <c r="CH15" s="507"/>
      <c r="CI15" s="507"/>
      <c r="CJ15" s="507"/>
      <c r="CK15" s="507"/>
      <c r="CL15" s="507"/>
      <c r="CM15" s="507"/>
      <c r="CN15" s="507"/>
      <c r="CO15" s="507"/>
      <c r="CP15" s="507"/>
      <c r="CQ15" s="507"/>
      <c r="CR15" s="507"/>
      <c r="CS15" s="508"/>
      <c r="CT15" s="191"/>
      <c r="CU15" s="192"/>
      <c r="CV15" s="192"/>
      <c r="CW15" s="192"/>
      <c r="CX15" s="192"/>
      <c r="CY15" s="192"/>
      <c r="CZ15" s="192"/>
      <c r="DA15" s="193"/>
      <c r="DB15" s="191"/>
      <c r="DC15" s="192"/>
      <c r="DD15" s="192"/>
      <c r="DE15" s="192"/>
      <c r="DF15" s="192"/>
      <c r="DG15" s="192"/>
      <c r="DH15" s="192"/>
      <c r="DI15" s="193"/>
    </row>
    <row r="16" spans="1:119" ht="18.75" customHeight="1" x14ac:dyDescent="0.15">
      <c r="A16" s="175"/>
      <c r="B16" s="515"/>
      <c r="C16" s="516"/>
      <c r="D16" s="516"/>
      <c r="E16" s="516"/>
      <c r="F16" s="516"/>
      <c r="G16" s="516"/>
      <c r="H16" s="516"/>
      <c r="I16" s="516"/>
      <c r="J16" s="516"/>
      <c r="K16" s="517"/>
      <c r="L16" s="489" t="s">
        <v>140</v>
      </c>
      <c r="M16" s="490"/>
      <c r="N16" s="490"/>
      <c r="O16" s="490"/>
      <c r="P16" s="490"/>
      <c r="Q16" s="491"/>
      <c r="R16" s="484" t="s">
        <v>141</v>
      </c>
      <c r="S16" s="485"/>
      <c r="T16" s="485"/>
      <c r="U16" s="485"/>
      <c r="V16" s="486"/>
      <c r="W16" s="502"/>
      <c r="X16" s="432"/>
      <c r="Y16" s="432"/>
      <c r="Z16" s="432"/>
      <c r="AA16" s="432"/>
      <c r="AB16" s="433"/>
      <c r="AC16" s="492">
        <v>10.3</v>
      </c>
      <c r="AD16" s="493"/>
      <c r="AE16" s="493"/>
      <c r="AF16" s="493"/>
      <c r="AG16" s="494"/>
      <c r="AH16" s="492">
        <v>11.3</v>
      </c>
      <c r="AI16" s="493"/>
      <c r="AJ16" s="493"/>
      <c r="AK16" s="493"/>
      <c r="AL16" s="495"/>
      <c r="AM16" s="465"/>
      <c r="AN16" s="380"/>
      <c r="AO16" s="380"/>
      <c r="AP16" s="380"/>
      <c r="AQ16" s="380"/>
      <c r="AR16" s="380"/>
      <c r="AS16" s="380"/>
      <c r="AT16" s="381"/>
      <c r="AU16" s="453"/>
      <c r="AV16" s="454"/>
      <c r="AW16" s="454"/>
      <c r="AX16" s="454"/>
      <c r="AY16" s="386" t="s">
        <v>142</v>
      </c>
      <c r="AZ16" s="387"/>
      <c r="BA16" s="387"/>
      <c r="BB16" s="387"/>
      <c r="BC16" s="387"/>
      <c r="BD16" s="387"/>
      <c r="BE16" s="387"/>
      <c r="BF16" s="387"/>
      <c r="BG16" s="387"/>
      <c r="BH16" s="387"/>
      <c r="BI16" s="387"/>
      <c r="BJ16" s="387"/>
      <c r="BK16" s="387"/>
      <c r="BL16" s="387"/>
      <c r="BM16" s="388"/>
      <c r="BN16" s="406">
        <v>4930632</v>
      </c>
      <c r="BO16" s="407"/>
      <c r="BP16" s="407"/>
      <c r="BQ16" s="407"/>
      <c r="BR16" s="407"/>
      <c r="BS16" s="407"/>
      <c r="BT16" s="407"/>
      <c r="BU16" s="408"/>
      <c r="BV16" s="406">
        <v>4960792</v>
      </c>
      <c r="BW16" s="407"/>
      <c r="BX16" s="407"/>
      <c r="BY16" s="407"/>
      <c r="BZ16" s="407"/>
      <c r="CA16" s="407"/>
      <c r="CB16" s="407"/>
      <c r="CC16" s="408"/>
      <c r="CD16" s="184"/>
      <c r="CE16" s="404"/>
      <c r="CF16" s="404"/>
      <c r="CG16" s="404"/>
      <c r="CH16" s="404"/>
      <c r="CI16" s="404"/>
      <c r="CJ16" s="404"/>
      <c r="CK16" s="404"/>
      <c r="CL16" s="404"/>
      <c r="CM16" s="404"/>
      <c r="CN16" s="404"/>
      <c r="CO16" s="404"/>
      <c r="CP16" s="404"/>
      <c r="CQ16" s="404"/>
      <c r="CR16" s="404"/>
      <c r="CS16" s="405"/>
      <c r="CT16" s="376"/>
      <c r="CU16" s="377"/>
      <c r="CV16" s="377"/>
      <c r="CW16" s="377"/>
      <c r="CX16" s="377"/>
      <c r="CY16" s="377"/>
      <c r="CZ16" s="377"/>
      <c r="DA16" s="378"/>
      <c r="DB16" s="376"/>
      <c r="DC16" s="377"/>
      <c r="DD16" s="377"/>
      <c r="DE16" s="377"/>
      <c r="DF16" s="377"/>
      <c r="DG16" s="377"/>
      <c r="DH16" s="377"/>
      <c r="DI16" s="378"/>
    </row>
    <row r="17" spans="1:113" ht="18.75" customHeight="1" thickBot="1" x14ac:dyDescent="0.2">
      <c r="A17" s="175"/>
      <c r="B17" s="518"/>
      <c r="C17" s="519"/>
      <c r="D17" s="519"/>
      <c r="E17" s="519"/>
      <c r="F17" s="519"/>
      <c r="G17" s="519"/>
      <c r="H17" s="519"/>
      <c r="I17" s="519"/>
      <c r="J17" s="519"/>
      <c r="K17" s="520"/>
      <c r="L17" s="194"/>
      <c r="M17" s="481" t="s">
        <v>143</v>
      </c>
      <c r="N17" s="482"/>
      <c r="O17" s="482"/>
      <c r="P17" s="482"/>
      <c r="Q17" s="483"/>
      <c r="R17" s="484" t="s">
        <v>144</v>
      </c>
      <c r="S17" s="485"/>
      <c r="T17" s="485"/>
      <c r="U17" s="485"/>
      <c r="V17" s="486"/>
      <c r="W17" s="487" t="s">
        <v>145</v>
      </c>
      <c r="X17" s="429"/>
      <c r="Y17" s="429"/>
      <c r="Z17" s="429"/>
      <c r="AA17" s="429"/>
      <c r="AB17" s="430"/>
      <c r="AC17" s="382">
        <v>1747</v>
      </c>
      <c r="AD17" s="383"/>
      <c r="AE17" s="383"/>
      <c r="AF17" s="383"/>
      <c r="AG17" s="384"/>
      <c r="AH17" s="382">
        <v>1833</v>
      </c>
      <c r="AI17" s="383"/>
      <c r="AJ17" s="383"/>
      <c r="AK17" s="383"/>
      <c r="AL17" s="385"/>
      <c r="AM17" s="465"/>
      <c r="AN17" s="380"/>
      <c r="AO17" s="380"/>
      <c r="AP17" s="380"/>
      <c r="AQ17" s="380"/>
      <c r="AR17" s="380"/>
      <c r="AS17" s="380"/>
      <c r="AT17" s="381"/>
      <c r="AU17" s="453"/>
      <c r="AV17" s="454"/>
      <c r="AW17" s="454"/>
      <c r="AX17" s="454"/>
      <c r="AY17" s="386" t="s">
        <v>146</v>
      </c>
      <c r="AZ17" s="387"/>
      <c r="BA17" s="387"/>
      <c r="BB17" s="387"/>
      <c r="BC17" s="387"/>
      <c r="BD17" s="387"/>
      <c r="BE17" s="387"/>
      <c r="BF17" s="387"/>
      <c r="BG17" s="387"/>
      <c r="BH17" s="387"/>
      <c r="BI17" s="387"/>
      <c r="BJ17" s="387"/>
      <c r="BK17" s="387"/>
      <c r="BL17" s="387"/>
      <c r="BM17" s="388"/>
      <c r="BN17" s="406">
        <v>1522322</v>
      </c>
      <c r="BO17" s="407"/>
      <c r="BP17" s="407"/>
      <c r="BQ17" s="407"/>
      <c r="BR17" s="407"/>
      <c r="BS17" s="407"/>
      <c r="BT17" s="407"/>
      <c r="BU17" s="408"/>
      <c r="BV17" s="406">
        <v>1493734</v>
      </c>
      <c r="BW17" s="407"/>
      <c r="BX17" s="407"/>
      <c r="BY17" s="407"/>
      <c r="BZ17" s="407"/>
      <c r="CA17" s="407"/>
      <c r="CB17" s="407"/>
      <c r="CC17" s="408"/>
      <c r="CD17" s="184"/>
      <c r="CE17" s="404"/>
      <c r="CF17" s="404"/>
      <c r="CG17" s="404"/>
      <c r="CH17" s="404"/>
      <c r="CI17" s="404"/>
      <c r="CJ17" s="404"/>
      <c r="CK17" s="404"/>
      <c r="CL17" s="404"/>
      <c r="CM17" s="404"/>
      <c r="CN17" s="404"/>
      <c r="CO17" s="404"/>
      <c r="CP17" s="404"/>
      <c r="CQ17" s="404"/>
      <c r="CR17" s="404"/>
      <c r="CS17" s="405"/>
      <c r="CT17" s="376"/>
      <c r="CU17" s="377"/>
      <c r="CV17" s="377"/>
      <c r="CW17" s="377"/>
      <c r="CX17" s="377"/>
      <c r="CY17" s="377"/>
      <c r="CZ17" s="377"/>
      <c r="DA17" s="378"/>
      <c r="DB17" s="376"/>
      <c r="DC17" s="377"/>
      <c r="DD17" s="377"/>
      <c r="DE17" s="377"/>
      <c r="DF17" s="377"/>
      <c r="DG17" s="377"/>
      <c r="DH17" s="377"/>
      <c r="DI17" s="378"/>
    </row>
    <row r="18" spans="1:113" ht="18.75" customHeight="1" thickBot="1" x14ac:dyDescent="0.2">
      <c r="A18" s="175"/>
      <c r="B18" s="458" t="s">
        <v>147</v>
      </c>
      <c r="C18" s="459"/>
      <c r="D18" s="459"/>
      <c r="E18" s="460"/>
      <c r="F18" s="460"/>
      <c r="G18" s="460"/>
      <c r="H18" s="460"/>
      <c r="I18" s="460"/>
      <c r="J18" s="460"/>
      <c r="K18" s="460"/>
      <c r="L18" s="461">
        <v>343.66</v>
      </c>
      <c r="M18" s="461"/>
      <c r="N18" s="461"/>
      <c r="O18" s="461"/>
      <c r="P18" s="461"/>
      <c r="Q18" s="461"/>
      <c r="R18" s="462"/>
      <c r="S18" s="462"/>
      <c r="T18" s="462"/>
      <c r="U18" s="462"/>
      <c r="V18" s="463"/>
      <c r="W18" s="477"/>
      <c r="X18" s="478"/>
      <c r="Y18" s="478"/>
      <c r="Z18" s="478"/>
      <c r="AA18" s="478"/>
      <c r="AB18" s="488"/>
      <c r="AC18" s="370">
        <v>50.4</v>
      </c>
      <c r="AD18" s="371"/>
      <c r="AE18" s="371"/>
      <c r="AF18" s="371"/>
      <c r="AG18" s="464"/>
      <c r="AH18" s="370">
        <v>48.4</v>
      </c>
      <c r="AI18" s="371"/>
      <c r="AJ18" s="371"/>
      <c r="AK18" s="371"/>
      <c r="AL18" s="372"/>
      <c r="AM18" s="465"/>
      <c r="AN18" s="380"/>
      <c r="AO18" s="380"/>
      <c r="AP18" s="380"/>
      <c r="AQ18" s="380"/>
      <c r="AR18" s="380"/>
      <c r="AS18" s="380"/>
      <c r="AT18" s="381"/>
      <c r="AU18" s="453"/>
      <c r="AV18" s="454"/>
      <c r="AW18" s="454"/>
      <c r="AX18" s="454"/>
      <c r="AY18" s="386" t="s">
        <v>148</v>
      </c>
      <c r="AZ18" s="387"/>
      <c r="BA18" s="387"/>
      <c r="BB18" s="387"/>
      <c r="BC18" s="387"/>
      <c r="BD18" s="387"/>
      <c r="BE18" s="387"/>
      <c r="BF18" s="387"/>
      <c r="BG18" s="387"/>
      <c r="BH18" s="387"/>
      <c r="BI18" s="387"/>
      <c r="BJ18" s="387"/>
      <c r="BK18" s="387"/>
      <c r="BL18" s="387"/>
      <c r="BM18" s="388"/>
      <c r="BN18" s="406">
        <v>4761420</v>
      </c>
      <c r="BO18" s="407"/>
      <c r="BP18" s="407"/>
      <c r="BQ18" s="407"/>
      <c r="BR18" s="407"/>
      <c r="BS18" s="407"/>
      <c r="BT18" s="407"/>
      <c r="BU18" s="408"/>
      <c r="BV18" s="406">
        <v>4719381</v>
      </c>
      <c r="BW18" s="407"/>
      <c r="BX18" s="407"/>
      <c r="BY18" s="407"/>
      <c r="BZ18" s="407"/>
      <c r="CA18" s="407"/>
      <c r="CB18" s="407"/>
      <c r="CC18" s="408"/>
      <c r="CD18" s="184"/>
      <c r="CE18" s="404"/>
      <c r="CF18" s="404"/>
      <c r="CG18" s="404"/>
      <c r="CH18" s="404"/>
      <c r="CI18" s="404"/>
      <c r="CJ18" s="404"/>
      <c r="CK18" s="404"/>
      <c r="CL18" s="404"/>
      <c r="CM18" s="404"/>
      <c r="CN18" s="404"/>
      <c r="CO18" s="404"/>
      <c r="CP18" s="404"/>
      <c r="CQ18" s="404"/>
      <c r="CR18" s="404"/>
      <c r="CS18" s="405"/>
      <c r="CT18" s="376"/>
      <c r="CU18" s="377"/>
      <c r="CV18" s="377"/>
      <c r="CW18" s="377"/>
      <c r="CX18" s="377"/>
      <c r="CY18" s="377"/>
      <c r="CZ18" s="377"/>
      <c r="DA18" s="378"/>
      <c r="DB18" s="376"/>
      <c r="DC18" s="377"/>
      <c r="DD18" s="377"/>
      <c r="DE18" s="377"/>
      <c r="DF18" s="377"/>
      <c r="DG18" s="377"/>
      <c r="DH18" s="377"/>
      <c r="DI18" s="378"/>
    </row>
    <row r="19" spans="1:113" ht="18.75" customHeight="1" thickBot="1" x14ac:dyDescent="0.2">
      <c r="A19" s="175"/>
      <c r="B19" s="458" t="s">
        <v>149</v>
      </c>
      <c r="C19" s="459"/>
      <c r="D19" s="459"/>
      <c r="E19" s="460"/>
      <c r="F19" s="460"/>
      <c r="G19" s="460"/>
      <c r="H19" s="460"/>
      <c r="I19" s="460"/>
      <c r="J19" s="460"/>
      <c r="K19" s="460"/>
      <c r="L19" s="466">
        <v>20</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80"/>
      <c r="AM19" s="465"/>
      <c r="AN19" s="380"/>
      <c r="AO19" s="380"/>
      <c r="AP19" s="380"/>
      <c r="AQ19" s="380"/>
      <c r="AR19" s="380"/>
      <c r="AS19" s="380"/>
      <c r="AT19" s="381"/>
      <c r="AU19" s="453"/>
      <c r="AV19" s="454"/>
      <c r="AW19" s="454"/>
      <c r="AX19" s="454"/>
      <c r="AY19" s="386" t="s">
        <v>150</v>
      </c>
      <c r="AZ19" s="387"/>
      <c r="BA19" s="387"/>
      <c r="BB19" s="387"/>
      <c r="BC19" s="387"/>
      <c r="BD19" s="387"/>
      <c r="BE19" s="387"/>
      <c r="BF19" s="387"/>
      <c r="BG19" s="387"/>
      <c r="BH19" s="387"/>
      <c r="BI19" s="387"/>
      <c r="BJ19" s="387"/>
      <c r="BK19" s="387"/>
      <c r="BL19" s="387"/>
      <c r="BM19" s="388"/>
      <c r="BN19" s="406">
        <v>6094529</v>
      </c>
      <c r="BO19" s="407"/>
      <c r="BP19" s="407"/>
      <c r="BQ19" s="407"/>
      <c r="BR19" s="407"/>
      <c r="BS19" s="407"/>
      <c r="BT19" s="407"/>
      <c r="BU19" s="408"/>
      <c r="BV19" s="406">
        <v>6267932</v>
      </c>
      <c r="BW19" s="407"/>
      <c r="BX19" s="407"/>
      <c r="BY19" s="407"/>
      <c r="BZ19" s="407"/>
      <c r="CA19" s="407"/>
      <c r="CB19" s="407"/>
      <c r="CC19" s="408"/>
      <c r="CD19" s="184"/>
      <c r="CE19" s="404"/>
      <c r="CF19" s="404"/>
      <c r="CG19" s="404"/>
      <c r="CH19" s="404"/>
      <c r="CI19" s="404"/>
      <c r="CJ19" s="404"/>
      <c r="CK19" s="404"/>
      <c r="CL19" s="404"/>
      <c r="CM19" s="404"/>
      <c r="CN19" s="404"/>
      <c r="CO19" s="404"/>
      <c r="CP19" s="404"/>
      <c r="CQ19" s="404"/>
      <c r="CR19" s="404"/>
      <c r="CS19" s="405"/>
      <c r="CT19" s="376"/>
      <c r="CU19" s="377"/>
      <c r="CV19" s="377"/>
      <c r="CW19" s="377"/>
      <c r="CX19" s="377"/>
      <c r="CY19" s="377"/>
      <c r="CZ19" s="377"/>
      <c r="DA19" s="378"/>
      <c r="DB19" s="376"/>
      <c r="DC19" s="377"/>
      <c r="DD19" s="377"/>
      <c r="DE19" s="377"/>
      <c r="DF19" s="377"/>
      <c r="DG19" s="377"/>
      <c r="DH19" s="377"/>
      <c r="DI19" s="378"/>
    </row>
    <row r="20" spans="1:113" ht="18.75" customHeight="1" thickBot="1" x14ac:dyDescent="0.2">
      <c r="A20" s="175"/>
      <c r="B20" s="458" t="s">
        <v>151</v>
      </c>
      <c r="C20" s="459"/>
      <c r="D20" s="459"/>
      <c r="E20" s="460"/>
      <c r="F20" s="460"/>
      <c r="G20" s="460"/>
      <c r="H20" s="460"/>
      <c r="I20" s="460"/>
      <c r="J20" s="460"/>
      <c r="K20" s="460"/>
      <c r="L20" s="466">
        <v>2750</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2"/>
      <c r="AO20" s="362"/>
      <c r="AP20" s="362"/>
      <c r="AQ20" s="362"/>
      <c r="AR20" s="362"/>
      <c r="AS20" s="362"/>
      <c r="AT20" s="363"/>
      <c r="AU20" s="472"/>
      <c r="AV20" s="473"/>
      <c r="AW20" s="473"/>
      <c r="AX20" s="474"/>
      <c r="AY20" s="386"/>
      <c r="AZ20" s="387"/>
      <c r="BA20" s="387"/>
      <c r="BB20" s="387"/>
      <c r="BC20" s="387"/>
      <c r="BD20" s="387"/>
      <c r="BE20" s="387"/>
      <c r="BF20" s="387"/>
      <c r="BG20" s="387"/>
      <c r="BH20" s="387"/>
      <c r="BI20" s="387"/>
      <c r="BJ20" s="387"/>
      <c r="BK20" s="387"/>
      <c r="BL20" s="387"/>
      <c r="BM20" s="388"/>
      <c r="BN20" s="406"/>
      <c r="BO20" s="407"/>
      <c r="BP20" s="407"/>
      <c r="BQ20" s="407"/>
      <c r="BR20" s="407"/>
      <c r="BS20" s="407"/>
      <c r="BT20" s="407"/>
      <c r="BU20" s="408"/>
      <c r="BV20" s="406"/>
      <c r="BW20" s="407"/>
      <c r="BX20" s="407"/>
      <c r="BY20" s="407"/>
      <c r="BZ20" s="407"/>
      <c r="CA20" s="407"/>
      <c r="CB20" s="407"/>
      <c r="CC20" s="408"/>
      <c r="CD20" s="184"/>
      <c r="CE20" s="404"/>
      <c r="CF20" s="404"/>
      <c r="CG20" s="404"/>
      <c r="CH20" s="404"/>
      <c r="CI20" s="404"/>
      <c r="CJ20" s="404"/>
      <c r="CK20" s="404"/>
      <c r="CL20" s="404"/>
      <c r="CM20" s="404"/>
      <c r="CN20" s="404"/>
      <c r="CO20" s="404"/>
      <c r="CP20" s="404"/>
      <c r="CQ20" s="404"/>
      <c r="CR20" s="404"/>
      <c r="CS20" s="405"/>
      <c r="CT20" s="376"/>
      <c r="CU20" s="377"/>
      <c r="CV20" s="377"/>
      <c r="CW20" s="377"/>
      <c r="CX20" s="377"/>
      <c r="CY20" s="377"/>
      <c r="CZ20" s="377"/>
      <c r="DA20" s="378"/>
      <c r="DB20" s="376"/>
      <c r="DC20" s="377"/>
      <c r="DD20" s="377"/>
      <c r="DE20" s="377"/>
      <c r="DF20" s="377"/>
      <c r="DG20" s="377"/>
      <c r="DH20" s="377"/>
      <c r="DI20" s="378"/>
    </row>
    <row r="21" spans="1:113" ht="18.75" customHeight="1" thickBot="1" x14ac:dyDescent="0.2">
      <c r="A21" s="175"/>
      <c r="B21" s="455" t="s">
        <v>152</v>
      </c>
      <c r="C21" s="456"/>
      <c r="D21" s="456"/>
      <c r="E21" s="456"/>
      <c r="F21" s="456"/>
      <c r="G21" s="456"/>
      <c r="H21" s="456"/>
      <c r="I21" s="456"/>
      <c r="J21" s="456"/>
      <c r="K21" s="456"/>
      <c r="L21" s="456"/>
      <c r="M21" s="456"/>
      <c r="N21" s="456"/>
      <c r="O21" s="456"/>
      <c r="P21" s="456"/>
      <c r="Q21" s="456"/>
      <c r="R21" s="456"/>
      <c r="S21" s="456"/>
      <c r="T21" s="456"/>
      <c r="U21" s="456"/>
      <c r="V21" s="456"/>
      <c r="W21" s="456"/>
      <c r="X21" s="456"/>
      <c r="Y21" s="456"/>
      <c r="Z21" s="456"/>
      <c r="AA21" s="456"/>
      <c r="AB21" s="456"/>
      <c r="AC21" s="456"/>
      <c r="AD21" s="456"/>
      <c r="AE21" s="456"/>
      <c r="AF21" s="456"/>
      <c r="AG21" s="456"/>
      <c r="AH21" s="456"/>
      <c r="AI21" s="456"/>
      <c r="AJ21" s="456"/>
      <c r="AK21" s="456"/>
      <c r="AL21" s="456"/>
      <c r="AM21" s="456"/>
      <c r="AN21" s="456"/>
      <c r="AO21" s="456"/>
      <c r="AP21" s="456"/>
      <c r="AQ21" s="456"/>
      <c r="AR21" s="456"/>
      <c r="AS21" s="456"/>
      <c r="AT21" s="456"/>
      <c r="AU21" s="456"/>
      <c r="AV21" s="456"/>
      <c r="AW21" s="456"/>
      <c r="AX21" s="457"/>
      <c r="AY21" s="373"/>
      <c r="AZ21" s="374"/>
      <c r="BA21" s="374"/>
      <c r="BB21" s="374"/>
      <c r="BC21" s="374"/>
      <c r="BD21" s="374"/>
      <c r="BE21" s="374"/>
      <c r="BF21" s="374"/>
      <c r="BG21" s="374"/>
      <c r="BH21" s="374"/>
      <c r="BI21" s="374"/>
      <c r="BJ21" s="374"/>
      <c r="BK21" s="374"/>
      <c r="BL21" s="374"/>
      <c r="BM21" s="375"/>
      <c r="BN21" s="409"/>
      <c r="BO21" s="410"/>
      <c r="BP21" s="410"/>
      <c r="BQ21" s="410"/>
      <c r="BR21" s="410"/>
      <c r="BS21" s="410"/>
      <c r="BT21" s="410"/>
      <c r="BU21" s="411"/>
      <c r="BV21" s="409"/>
      <c r="BW21" s="410"/>
      <c r="BX21" s="410"/>
      <c r="BY21" s="410"/>
      <c r="BZ21" s="410"/>
      <c r="CA21" s="410"/>
      <c r="CB21" s="410"/>
      <c r="CC21" s="411"/>
      <c r="CD21" s="184"/>
      <c r="CE21" s="404"/>
      <c r="CF21" s="404"/>
      <c r="CG21" s="404"/>
      <c r="CH21" s="404"/>
      <c r="CI21" s="404"/>
      <c r="CJ21" s="404"/>
      <c r="CK21" s="404"/>
      <c r="CL21" s="404"/>
      <c r="CM21" s="404"/>
      <c r="CN21" s="404"/>
      <c r="CO21" s="404"/>
      <c r="CP21" s="404"/>
      <c r="CQ21" s="404"/>
      <c r="CR21" s="404"/>
      <c r="CS21" s="405"/>
      <c r="CT21" s="376"/>
      <c r="CU21" s="377"/>
      <c r="CV21" s="377"/>
      <c r="CW21" s="377"/>
      <c r="CX21" s="377"/>
      <c r="CY21" s="377"/>
      <c r="CZ21" s="377"/>
      <c r="DA21" s="378"/>
      <c r="DB21" s="376"/>
      <c r="DC21" s="377"/>
      <c r="DD21" s="377"/>
      <c r="DE21" s="377"/>
      <c r="DF21" s="377"/>
      <c r="DG21" s="377"/>
      <c r="DH21" s="377"/>
      <c r="DI21" s="378"/>
    </row>
    <row r="22" spans="1:113" ht="18.75" customHeight="1" x14ac:dyDescent="0.15">
      <c r="A22" s="175"/>
      <c r="B22" s="419" t="s">
        <v>153</v>
      </c>
      <c r="C22" s="420"/>
      <c r="D22" s="421"/>
      <c r="E22" s="428" t="s">
        <v>1</v>
      </c>
      <c r="F22" s="429"/>
      <c r="G22" s="429"/>
      <c r="H22" s="429"/>
      <c r="I22" s="429"/>
      <c r="J22" s="429"/>
      <c r="K22" s="430"/>
      <c r="L22" s="428" t="s">
        <v>154</v>
      </c>
      <c r="M22" s="429"/>
      <c r="N22" s="429"/>
      <c r="O22" s="429"/>
      <c r="P22" s="430"/>
      <c r="Q22" s="434" t="s">
        <v>155</v>
      </c>
      <c r="R22" s="435"/>
      <c r="S22" s="435"/>
      <c r="T22" s="435"/>
      <c r="U22" s="435"/>
      <c r="V22" s="436"/>
      <c r="W22" s="440" t="s">
        <v>156</v>
      </c>
      <c r="X22" s="420"/>
      <c r="Y22" s="421"/>
      <c r="Z22" s="428" t="s">
        <v>1</v>
      </c>
      <c r="AA22" s="429"/>
      <c r="AB22" s="429"/>
      <c r="AC22" s="429"/>
      <c r="AD22" s="429"/>
      <c r="AE22" s="429"/>
      <c r="AF22" s="429"/>
      <c r="AG22" s="430"/>
      <c r="AH22" s="445" t="s">
        <v>157</v>
      </c>
      <c r="AI22" s="429"/>
      <c r="AJ22" s="429"/>
      <c r="AK22" s="429"/>
      <c r="AL22" s="430"/>
      <c r="AM22" s="445" t="s">
        <v>158</v>
      </c>
      <c r="AN22" s="446"/>
      <c r="AO22" s="446"/>
      <c r="AP22" s="446"/>
      <c r="AQ22" s="446"/>
      <c r="AR22" s="447"/>
      <c r="AS22" s="434" t="s">
        <v>155</v>
      </c>
      <c r="AT22" s="435"/>
      <c r="AU22" s="435"/>
      <c r="AV22" s="435"/>
      <c r="AW22" s="435"/>
      <c r="AX22" s="451"/>
      <c r="AY22" s="398" t="s">
        <v>159</v>
      </c>
      <c r="AZ22" s="399"/>
      <c r="BA22" s="399"/>
      <c r="BB22" s="399"/>
      <c r="BC22" s="399"/>
      <c r="BD22" s="399"/>
      <c r="BE22" s="399"/>
      <c r="BF22" s="399"/>
      <c r="BG22" s="399"/>
      <c r="BH22" s="399"/>
      <c r="BI22" s="399"/>
      <c r="BJ22" s="399"/>
      <c r="BK22" s="399"/>
      <c r="BL22" s="399"/>
      <c r="BM22" s="400"/>
      <c r="BN22" s="401">
        <v>16477148</v>
      </c>
      <c r="BO22" s="402"/>
      <c r="BP22" s="402"/>
      <c r="BQ22" s="402"/>
      <c r="BR22" s="402"/>
      <c r="BS22" s="402"/>
      <c r="BT22" s="402"/>
      <c r="BU22" s="403"/>
      <c r="BV22" s="401">
        <v>16413659</v>
      </c>
      <c r="BW22" s="402"/>
      <c r="BX22" s="402"/>
      <c r="BY22" s="402"/>
      <c r="BZ22" s="402"/>
      <c r="CA22" s="402"/>
      <c r="CB22" s="402"/>
      <c r="CC22" s="403"/>
      <c r="CD22" s="184"/>
      <c r="CE22" s="404"/>
      <c r="CF22" s="404"/>
      <c r="CG22" s="404"/>
      <c r="CH22" s="404"/>
      <c r="CI22" s="404"/>
      <c r="CJ22" s="404"/>
      <c r="CK22" s="404"/>
      <c r="CL22" s="404"/>
      <c r="CM22" s="404"/>
      <c r="CN22" s="404"/>
      <c r="CO22" s="404"/>
      <c r="CP22" s="404"/>
      <c r="CQ22" s="404"/>
      <c r="CR22" s="404"/>
      <c r="CS22" s="405"/>
      <c r="CT22" s="376"/>
      <c r="CU22" s="377"/>
      <c r="CV22" s="377"/>
      <c r="CW22" s="377"/>
      <c r="CX22" s="377"/>
      <c r="CY22" s="377"/>
      <c r="CZ22" s="377"/>
      <c r="DA22" s="378"/>
      <c r="DB22" s="376"/>
      <c r="DC22" s="377"/>
      <c r="DD22" s="377"/>
      <c r="DE22" s="377"/>
      <c r="DF22" s="377"/>
      <c r="DG22" s="377"/>
      <c r="DH22" s="377"/>
      <c r="DI22" s="378"/>
    </row>
    <row r="23" spans="1:113" ht="18.75" customHeight="1" x14ac:dyDescent="0.15">
      <c r="A23" s="175"/>
      <c r="B23" s="422"/>
      <c r="C23" s="423"/>
      <c r="D23" s="424"/>
      <c r="E23" s="431"/>
      <c r="F23" s="432"/>
      <c r="G23" s="432"/>
      <c r="H23" s="432"/>
      <c r="I23" s="432"/>
      <c r="J23" s="432"/>
      <c r="K23" s="433"/>
      <c r="L23" s="431"/>
      <c r="M23" s="432"/>
      <c r="N23" s="432"/>
      <c r="O23" s="432"/>
      <c r="P23" s="433"/>
      <c r="Q23" s="437"/>
      <c r="R23" s="438"/>
      <c r="S23" s="438"/>
      <c r="T23" s="438"/>
      <c r="U23" s="438"/>
      <c r="V23" s="439"/>
      <c r="W23" s="441"/>
      <c r="X23" s="423"/>
      <c r="Y23" s="424"/>
      <c r="Z23" s="431"/>
      <c r="AA23" s="432"/>
      <c r="AB23" s="432"/>
      <c r="AC23" s="432"/>
      <c r="AD23" s="432"/>
      <c r="AE23" s="432"/>
      <c r="AF23" s="432"/>
      <c r="AG23" s="433"/>
      <c r="AH23" s="431"/>
      <c r="AI23" s="432"/>
      <c r="AJ23" s="432"/>
      <c r="AK23" s="432"/>
      <c r="AL23" s="433"/>
      <c r="AM23" s="448"/>
      <c r="AN23" s="449"/>
      <c r="AO23" s="449"/>
      <c r="AP23" s="449"/>
      <c r="AQ23" s="449"/>
      <c r="AR23" s="450"/>
      <c r="AS23" s="437"/>
      <c r="AT23" s="438"/>
      <c r="AU23" s="438"/>
      <c r="AV23" s="438"/>
      <c r="AW23" s="438"/>
      <c r="AX23" s="452"/>
      <c r="AY23" s="386" t="s">
        <v>160</v>
      </c>
      <c r="AZ23" s="387"/>
      <c r="BA23" s="387"/>
      <c r="BB23" s="387"/>
      <c r="BC23" s="387"/>
      <c r="BD23" s="387"/>
      <c r="BE23" s="387"/>
      <c r="BF23" s="387"/>
      <c r="BG23" s="387"/>
      <c r="BH23" s="387"/>
      <c r="BI23" s="387"/>
      <c r="BJ23" s="387"/>
      <c r="BK23" s="387"/>
      <c r="BL23" s="387"/>
      <c r="BM23" s="388"/>
      <c r="BN23" s="406">
        <v>11219067</v>
      </c>
      <c r="BO23" s="407"/>
      <c r="BP23" s="407"/>
      <c r="BQ23" s="407"/>
      <c r="BR23" s="407"/>
      <c r="BS23" s="407"/>
      <c r="BT23" s="407"/>
      <c r="BU23" s="408"/>
      <c r="BV23" s="406">
        <v>11464892</v>
      </c>
      <c r="BW23" s="407"/>
      <c r="BX23" s="407"/>
      <c r="BY23" s="407"/>
      <c r="BZ23" s="407"/>
      <c r="CA23" s="407"/>
      <c r="CB23" s="407"/>
      <c r="CC23" s="408"/>
      <c r="CD23" s="184"/>
      <c r="CE23" s="404"/>
      <c r="CF23" s="404"/>
      <c r="CG23" s="404"/>
      <c r="CH23" s="404"/>
      <c r="CI23" s="404"/>
      <c r="CJ23" s="404"/>
      <c r="CK23" s="404"/>
      <c r="CL23" s="404"/>
      <c r="CM23" s="404"/>
      <c r="CN23" s="404"/>
      <c r="CO23" s="404"/>
      <c r="CP23" s="404"/>
      <c r="CQ23" s="404"/>
      <c r="CR23" s="404"/>
      <c r="CS23" s="405"/>
      <c r="CT23" s="376"/>
      <c r="CU23" s="377"/>
      <c r="CV23" s="377"/>
      <c r="CW23" s="377"/>
      <c r="CX23" s="377"/>
      <c r="CY23" s="377"/>
      <c r="CZ23" s="377"/>
      <c r="DA23" s="378"/>
      <c r="DB23" s="376"/>
      <c r="DC23" s="377"/>
      <c r="DD23" s="377"/>
      <c r="DE23" s="377"/>
      <c r="DF23" s="377"/>
      <c r="DG23" s="377"/>
      <c r="DH23" s="377"/>
      <c r="DI23" s="378"/>
    </row>
    <row r="24" spans="1:113" ht="18.75" customHeight="1" thickBot="1" x14ac:dyDescent="0.2">
      <c r="A24" s="175"/>
      <c r="B24" s="422"/>
      <c r="C24" s="423"/>
      <c r="D24" s="424"/>
      <c r="E24" s="379" t="s">
        <v>161</v>
      </c>
      <c r="F24" s="380"/>
      <c r="G24" s="380"/>
      <c r="H24" s="380"/>
      <c r="I24" s="380"/>
      <c r="J24" s="380"/>
      <c r="K24" s="381"/>
      <c r="L24" s="382">
        <v>1</v>
      </c>
      <c r="M24" s="383"/>
      <c r="N24" s="383"/>
      <c r="O24" s="383"/>
      <c r="P24" s="384"/>
      <c r="Q24" s="382">
        <v>7500</v>
      </c>
      <c r="R24" s="383"/>
      <c r="S24" s="383"/>
      <c r="T24" s="383"/>
      <c r="U24" s="383"/>
      <c r="V24" s="384"/>
      <c r="W24" s="441"/>
      <c r="X24" s="423"/>
      <c r="Y24" s="424"/>
      <c r="Z24" s="379" t="s">
        <v>162</v>
      </c>
      <c r="AA24" s="380"/>
      <c r="AB24" s="380"/>
      <c r="AC24" s="380"/>
      <c r="AD24" s="380"/>
      <c r="AE24" s="380"/>
      <c r="AF24" s="380"/>
      <c r="AG24" s="381"/>
      <c r="AH24" s="382">
        <v>130</v>
      </c>
      <c r="AI24" s="383"/>
      <c r="AJ24" s="383"/>
      <c r="AK24" s="383"/>
      <c r="AL24" s="384"/>
      <c r="AM24" s="382">
        <v>392600</v>
      </c>
      <c r="AN24" s="383"/>
      <c r="AO24" s="383"/>
      <c r="AP24" s="383"/>
      <c r="AQ24" s="383"/>
      <c r="AR24" s="384"/>
      <c r="AS24" s="382">
        <v>3020</v>
      </c>
      <c r="AT24" s="383"/>
      <c r="AU24" s="383"/>
      <c r="AV24" s="383"/>
      <c r="AW24" s="383"/>
      <c r="AX24" s="385"/>
      <c r="AY24" s="373" t="s">
        <v>163</v>
      </c>
      <c r="AZ24" s="374"/>
      <c r="BA24" s="374"/>
      <c r="BB24" s="374"/>
      <c r="BC24" s="374"/>
      <c r="BD24" s="374"/>
      <c r="BE24" s="374"/>
      <c r="BF24" s="374"/>
      <c r="BG24" s="374"/>
      <c r="BH24" s="374"/>
      <c r="BI24" s="374"/>
      <c r="BJ24" s="374"/>
      <c r="BK24" s="374"/>
      <c r="BL24" s="374"/>
      <c r="BM24" s="375"/>
      <c r="BN24" s="406">
        <v>14095949</v>
      </c>
      <c r="BO24" s="407"/>
      <c r="BP24" s="407"/>
      <c r="BQ24" s="407"/>
      <c r="BR24" s="407"/>
      <c r="BS24" s="407"/>
      <c r="BT24" s="407"/>
      <c r="BU24" s="408"/>
      <c r="BV24" s="406">
        <v>13771351</v>
      </c>
      <c r="BW24" s="407"/>
      <c r="BX24" s="407"/>
      <c r="BY24" s="407"/>
      <c r="BZ24" s="407"/>
      <c r="CA24" s="407"/>
      <c r="CB24" s="407"/>
      <c r="CC24" s="408"/>
      <c r="CD24" s="184"/>
      <c r="CE24" s="404"/>
      <c r="CF24" s="404"/>
      <c r="CG24" s="404"/>
      <c r="CH24" s="404"/>
      <c r="CI24" s="404"/>
      <c r="CJ24" s="404"/>
      <c r="CK24" s="404"/>
      <c r="CL24" s="404"/>
      <c r="CM24" s="404"/>
      <c r="CN24" s="404"/>
      <c r="CO24" s="404"/>
      <c r="CP24" s="404"/>
      <c r="CQ24" s="404"/>
      <c r="CR24" s="404"/>
      <c r="CS24" s="405"/>
      <c r="CT24" s="376"/>
      <c r="CU24" s="377"/>
      <c r="CV24" s="377"/>
      <c r="CW24" s="377"/>
      <c r="CX24" s="377"/>
      <c r="CY24" s="377"/>
      <c r="CZ24" s="377"/>
      <c r="DA24" s="378"/>
      <c r="DB24" s="376"/>
      <c r="DC24" s="377"/>
      <c r="DD24" s="377"/>
      <c r="DE24" s="377"/>
      <c r="DF24" s="377"/>
      <c r="DG24" s="377"/>
      <c r="DH24" s="377"/>
      <c r="DI24" s="378"/>
    </row>
    <row r="25" spans="1:113" ht="18.75" customHeight="1" x14ac:dyDescent="0.15">
      <c r="A25" s="175"/>
      <c r="B25" s="422"/>
      <c r="C25" s="423"/>
      <c r="D25" s="424"/>
      <c r="E25" s="379" t="s">
        <v>164</v>
      </c>
      <c r="F25" s="380"/>
      <c r="G25" s="380"/>
      <c r="H25" s="380"/>
      <c r="I25" s="380"/>
      <c r="J25" s="380"/>
      <c r="K25" s="381"/>
      <c r="L25" s="382">
        <v>1</v>
      </c>
      <c r="M25" s="383"/>
      <c r="N25" s="383"/>
      <c r="O25" s="383"/>
      <c r="P25" s="384"/>
      <c r="Q25" s="382">
        <v>6270</v>
      </c>
      <c r="R25" s="383"/>
      <c r="S25" s="383"/>
      <c r="T25" s="383"/>
      <c r="U25" s="383"/>
      <c r="V25" s="384"/>
      <c r="W25" s="441"/>
      <c r="X25" s="423"/>
      <c r="Y25" s="424"/>
      <c r="Z25" s="379" t="s">
        <v>165</v>
      </c>
      <c r="AA25" s="380"/>
      <c r="AB25" s="380"/>
      <c r="AC25" s="380"/>
      <c r="AD25" s="380"/>
      <c r="AE25" s="380"/>
      <c r="AF25" s="380"/>
      <c r="AG25" s="381"/>
      <c r="AH25" s="382" t="s">
        <v>122</v>
      </c>
      <c r="AI25" s="383"/>
      <c r="AJ25" s="383"/>
      <c r="AK25" s="383"/>
      <c r="AL25" s="384"/>
      <c r="AM25" s="382" t="s">
        <v>122</v>
      </c>
      <c r="AN25" s="383"/>
      <c r="AO25" s="383"/>
      <c r="AP25" s="383"/>
      <c r="AQ25" s="383"/>
      <c r="AR25" s="384"/>
      <c r="AS25" s="382" t="s">
        <v>122</v>
      </c>
      <c r="AT25" s="383"/>
      <c r="AU25" s="383"/>
      <c r="AV25" s="383"/>
      <c r="AW25" s="383"/>
      <c r="AX25" s="385"/>
      <c r="AY25" s="398" t="s">
        <v>166</v>
      </c>
      <c r="AZ25" s="399"/>
      <c r="BA25" s="399"/>
      <c r="BB25" s="399"/>
      <c r="BC25" s="399"/>
      <c r="BD25" s="399"/>
      <c r="BE25" s="399"/>
      <c r="BF25" s="399"/>
      <c r="BG25" s="399"/>
      <c r="BH25" s="399"/>
      <c r="BI25" s="399"/>
      <c r="BJ25" s="399"/>
      <c r="BK25" s="399"/>
      <c r="BL25" s="399"/>
      <c r="BM25" s="400"/>
      <c r="BN25" s="401">
        <v>1082366</v>
      </c>
      <c r="BO25" s="402"/>
      <c r="BP25" s="402"/>
      <c r="BQ25" s="402"/>
      <c r="BR25" s="402"/>
      <c r="BS25" s="402"/>
      <c r="BT25" s="402"/>
      <c r="BU25" s="403"/>
      <c r="BV25" s="401">
        <v>1077765</v>
      </c>
      <c r="BW25" s="402"/>
      <c r="BX25" s="402"/>
      <c r="BY25" s="402"/>
      <c r="BZ25" s="402"/>
      <c r="CA25" s="402"/>
      <c r="CB25" s="402"/>
      <c r="CC25" s="403"/>
      <c r="CD25" s="184"/>
      <c r="CE25" s="404"/>
      <c r="CF25" s="404"/>
      <c r="CG25" s="404"/>
      <c r="CH25" s="404"/>
      <c r="CI25" s="404"/>
      <c r="CJ25" s="404"/>
      <c r="CK25" s="404"/>
      <c r="CL25" s="404"/>
      <c r="CM25" s="404"/>
      <c r="CN25" s="404"/>
      <c r="CO25" s="404"/>
      <c r="CP25" s="404"/>
      <c r="CQ25" s="404"/>
      <c r="CR25" s="404"/>
      <c r="CS25" s="405"/>
      <c r="CT25" s="376"/>
      <c r="CU25" s="377"/>
      <c r="CV25" s="377"/>
      <c r="CW25" s="377"/>
      <c r="CX25" s="377"/>
      <c r="CY25" s="377"/>
      <c r="CZ25" s="377"/>
      <c r="DA25" s="378"/>
      <c r="DB25" s="376"/>
      <c r="DC25" s="377"/>
      <c r="DD25" s="377"/>
      <c r="DE25" s="377"/>
      <c r="DF25" s="377"/>
      <c r="DG25" s="377"/>
      <c r="DH25" s="377"/>
      <c r="DI25" s="378"/>
    </row>
    <row r="26" spans="1:113" ht="18.75" customHeight="1" x14ac:dyDescent="0.15">
      <c r="A26" s="175"/>
      <c r="B26" s="422"/>
      <c r="C26" s="423"/>
      <c r="D26" s="424"/>
      <c r="E26" s="379" t="s">
        <v>167</v>
      </c>
      <c r="F26" s="380"/>
      <c r="G26" s="380"/>
      <c r="H26" s="380"/>
      <c r="I26" s="380"/>
      <c r="J26" s="380"/>
      <c r="K26" s="381"/>
      <c r="L26" s="382">
        <v>1</v>
      </c>
      <c r="M26" s="383"/>
      <c r="N26" s="383"/>
      <c r="O26" s="383"/>
      <c r="P26" s="384"/>
      <c r="Q26" s="382">
        <v>5550</v>
      </c>
      <c r="R26" s="383"/>
      <c r="S26" s="383"/>
      <c r="T26" s="383"/>
      <c r="U26" s="383"/>
      <c r="V26" s="384"/>
      <c r="W26" s="441"/>
      <c r="X26" s="423"/>
      <c r="Y26" s="424"/>
      <c r="Z26" s="379" t="s">
        <v>168</v>
      </c>
      <c r="AA26" s="417"/>
      <c r="AB26" s="417"/>
      <c r="AC26" s="417"/>
      <c r="AD26" s="417"/>
      <c r="AE26" s="417"/>
      <c r="AF26" s="417"/>
      <c r="AG26" s="418"/>
      <c r="AH26" s="382" t="s">
        <v>122</v>
      </c>
      <c r="AI26" s="383"/>
      <c r="AJ26" s="383"/>
      <c r="AK26" s="383"/>
      <c r="AL26" s="384"/>
      <c r="AM26" s="382" t="s">
        <v>122</v>
      </c>
      <c r="AN26" s="383"/>
      <c r="AO26" s="383"/>
      <c r="AP26" s="383"/>
      <c r="AQ26" s="383"/>
      <c r="AR26" s="384"/>
      <c r="AS26" s="382" t="s">
        <v>122</v>
      </c>
      <c r="AT26" s="383"/>
      <c r="AU26" s="383"/>
      <c r="AV26" s="383"/>
      <c r="AW26" s="383"/>
      <c r="AX26" s="385"/>
      <c r="AY26" s="415" t="s">
        <v>169</v>
      </c>
      <c r="AZ26" s="360"/>
      <c r="BA26" s="360"/>
      <c r="BB26" s="360"/>
      <c r="BC26" s="360"/>
      <c r="BD26" s="360"/>
      <c r="BE26" s="360"/>
      <c r="BF26" s="360"/>
      <c r="BG26" s="360"/>
      <c r="BH26" s="360"/>
      <c r="BI26" s="360"/>
      <c r="BJ26" s="360"/>
      <c r="BK26" s="360"/>
      <c r="BL26" s="360"/>
      <c r="BM26" s="416"/>
      <c r="BN26" s="406" t="s">
        <v>122</v>
      </c>
      <c r="BO26" s="407"/>
      <c r="BP26" s="407"/>
      <c r="BQ26" s="407"/>
      <c r="BR26" s="407"/>
      <c r="BS26" s="407"/>
      <c r="BT26" s="407"/>
      <c r="BU26" s="408"/>
      <c r="BV26" s="406" t="s">
        <v>122</v>
      </c>
      <c r="BW26" s="407"/>
      <c r="BX26" s="407"/>
      <c r="BY26" s="407"/>
      <c r="BZ26" s="407"/>
      <c r="CA26" s="407"/>
      <c r="CB26" s="407"/>
      <c r="CC26" s="408"/>
      <c r="CD26" s="184"/>
      <c r="CE26" s="404"/>
      <c r="CF26" s="404"/>
      <c r="CG26" s="404"/>
      <c r="CH26" s="404"/>
      <c r="CI26" s="404"/>
      <c r="CJ26" s="404"/>
      <c r="CK26" s="404"/>
      <c r="CL26" s="404"/>
      <c r="CM26" s="404"/>
      <c r="CN26" s="404"/>
      <c r="CO26" s="404"/>
      <c r="CP26" s="404"/>
      <c r="CQ26" s="404"/>
      <c r="CR26" s="404"/>
      <c r="CS26" s="405"/>
      <c r="CT26" s="376"/>
      <c r="CU26" s="377"/>
      <c r="CV26" s="377"/>
      <c r="CW26" s="377"/>
      <c r="CX26" s="377"/>
      <c r="CY26" s="377"/>
      <c r="CZ26" s="377"/>
      <c r="DA26" s="378"/>
      <c r="DB26" s="376"/>
      <c r="DC26" s="377"/>
      <c r="DD26" s="377"/>
      <c r="DE26" s="377"/>
      <c r="DF26" s="377"/>
      <c r="DG26" s="377"/>
      <c r="DH26" s="377"/>
      <c r="DI26" s="378"/>
    </row>
    <row r="27" spans="1:113" ht="18.75" customHeight="1" thickBot="1" x14ac:dyDescent="0.2">
      <c r="A27" s="175"/>
      <c r="B27" s="422"/>
      <c r="C27" s="423"/>
      <c r="D27" s="424"/>
      <c r="E27" s="379" t="s">
        <v>170</v>
      </c>
      <c r="F27" s="380"/>
      <c r="G27" s="380"/>
      <c r="H27" s="380"/>
      <c r="I27" s="380"/>
      <c r="J27" s="380"/>
      <c r="K27" s="381"/>
      <c r="L27" s="382">
        <v>1</v>
      </c>
      <c r="M27" s="383"/>
      <c r="N27" s="383"/>
      <c r="O27" s="383"/>
      <c r="P27" s="384"/>
      <c r="Q27" s="382">
        <v>2820</v>
      </c>
      <c r="R27" s="383"/>
      <c r="S27" s="383"/>
      <c r="T27" s="383"/>
      <c r="U27" s="383"/>
      <c r="V27" s="384"/>
      <c r="W27" s="441"/>
      <c r="X27" s="423"/>
      <c r="Y27" s="424"/>
      <c r="Z27" s="379" t="s">
        <v>171</v>
      </c>
      <c r="AA27" s="380"/>
      <c r="AB27" s="380"/>
      <c r="AC27" s="380"/>
      <c r="AD27" s="380"/>
      <c r="AE27" s="380"/>
      <c r="AF27" s="380"/>
      <c r="AG27" s="381"/>
      <c r="AH27" s="382">
        <v>14</v>
      </c>
      <c r="AI27" s="383"/>
      <c r="AJ27" s="383"/>
      <c r="AK27" s="383"/>
      <c r="AL27" s="384"/>
      <c r="AM27" s="382">
        <v>47614</v>
      </c>
      <c r="AN27" s="383"/>
      <c r="AO27" s="383"/>
      <c r="AP27" s="383"/>
      <c r="AQ27" s="383"/>
      <c r="AR27" s="384"/>
      <c r="AS27" s="382">
        <v>3401</v>
      </c>
      <c r="AT27" s="383"/>
      <c r="AU27" s="383"/>
      <c r="AV27" s="383"/>
      <c r="AW27" s="383"/>
      <c r="AX27" s="385"/>
      <c r="AY27" s="412" t="s">
        <v>172</v>
      </c>
      <c r="AZ27" s="413"/>
      <c r="BA27" s="413"/>
      <c r="BB27" s="413"/>
      <c r="BC27" s="413"/>
      <c r="BD27" s="413"/>
      <c r="BE27" s="413"/>
      <c r="BF27" s="413"/>
      <c r="BG27" s="413"/>
      <c r="BH27" s="413"/>
      <c r="BI27" s="413"/>
      <c r="BJ27" s="413"/>
      <c r="BK27" s="413"/>
      <c r="BL27" s="413"/>
      <c r="BM27" s="414"/>
      <c r="BN27" s="409" t="s">
        <v>122</v>
      </c>
      <c r="BO27" s="410"/>
      <c r="BP27" s="410"/>
      <c r="BQ27" s="410"/>
      <c r="BR27" s="410"/>
      <c r="BS27" s="410"/>
      <c r="BT27" s="410"/>
      <c r="BU27" s="411"/>
      <c r="BV27" s="409" t="s">
        <v>122</v>
      </c>
      <c r="BW27" s="410"/>
      <c r="BX27" s="410"/>
      <c r="BY27" s="410"/>
      <c r="BZ27" s="410"/>
      <c r="CA27" s="410"/>
      <c r="CB27" s="410"/>
      <c r="CC27" s="411"/>
      <c r="CD27" s="178"/>
      <c r="CE27" s="404"/>
      <c r="CF27" s="404"/>
      <c r="CG27" s="404"/>
      <c r="CH27" s="404"/>
      <c r="CI27" s="404"/>
      <c r="CJ27" s="404"/>
      <c r="CK27" s="404"/>
      <c r="CL27" s="404"/>
      <c r="CM27" s="404"/>
      <c r="CN27" s="404"/>
      <c r="CO27" s="404"/>
      <c r="CP27" s="404"/>
      <c r="CQ27" s="404"/>
      <c r="CR27" s="404"/>
      <c r="CS27" s="405"/>
      <c r="CT27" s="376"/>
      <c r="CU27" s="377"/>
      <c r="CV27" s="377"/>
      <c r="CW27" s="377"/>
      <c r="CX27" s="377"/>
      <c r="CY27" s="377"/>
      <c r="CZ27" s="377"/>
      <c r="DA27" s="378"/>
      <c r="DB27" s="376"/>
      <c r="DC27" s="377"/>
      <c r="DD27" s="377"/>
      <c r="DE27" s="377"/>
      <c r="DF27" s="377"/>
      <c r="DG27" s="377"/>
      <c r="DH27" s="377"/>
      <c r="DI27" s="378"/>
    </row>
    <row r="28" spans="1:113" ht="18.75" customHeight="1" x14ac:dyDescent="0.15">
      <c r="A28" s="175"/>
      <c r="B28" s="422"/>
      <c r="C28" s="423"/>
      <c r="D28" s="424"/>
      <c r="E28" s="379" t="s">
        <v>173</v>
      </c>
      <c r="F28" s="380"/>
      <c r="G28" s="380"/>
      <c r="H28" s="380"/>
      <c r="I28" s="380"/>
      <c r="J28" s="380"/>
      <c r="K28" s="381"/>
      <c r="L28" s="382">
        <v>1</v>
      </c>
      <c r="M28" s="383"/>
      <c r="N28" s="383"/>
      <c r="O28" s="383"/>
      <c r="P28" s="384"/>
      <c r="Q28" s="382">
        <v>2320</v>
      </c>
      <c r="R28" s="383"/>
      <c r="S28" s="383"/>
      <c r="T28" s="383"/>
      <c r="U28" s="383"/>
      <c r="V28" s="384"/>
      <c r="W28" s="441"/>
      <c r="X28" s="423"/>
      <c r="Y28" s="424"/>
      <c r="Z28" s="379" t="s">
        <v>174</v>
      </c>
      <c r="AA28" s="380"/>
      <c r="AB28" s="380"/>
      <c r="AC28" s="380"/>
      <c r="AD28" s="380"/>
      <c r="AE28" s="380"/>
      <c r="AF28" s="380"/>
      <c r="AG28" s="381"/>
      <c r="AH28" s="382" t="s">
        <v>122</v>
      </c>
      <c r="AI28" s="383"/>
      <c r="AJ28" s="383"/>
      <c r="AK28" s="383"/>
      <c r="AL28" s="384"/>
      <c r="AM28" s="382" t="s">
        <v>122</v>
      </c>
      <c r="AN28" s="383"/>
      <c r="AO28" s="383"/>
      <c r="AP28" s="383"/>
      <c r="AQ28" s="383"/>
      <c r="AR28" s="384"/>
      <c r="AS28" s="382" t="s">
        <v>122</v>
      </c>
      <c r="AT28" s="383"/>
      <c r="AU28" s="383"/>
      <c r="AV28" s="383"/>
      <c r="AW28" s="383"/>
      <c r="AX28" s="385"/>
      <c r="AY28" s="389" t="s">
        <v>175</v>
      </c>
      <c r="AZ28" s="390"/>
      <c r="BA28" s="390"/>
      <c r="BB28" s="391"/>
      <c r="BC28" s="398" t="s">
        <v>46</v>
      </c>
      <c r="BD28" s="399"/>
      <c r="BE28" s="399"/>
      <c r="BF28" s="399"/>
      <c r="BG28" s="399"/>
      <c r="BH28" s="399"/>
      <c r="BI28" s="399"/>
      <c r="BJ28" s="399"/>
      <c r="BK28" s="399"/>
      <c r="BL28" s="399"/>
      <c r="BM28" s="400"/>
      <c r="BN28" s="401">
        <v>1316374</v>
      </c>
      <c r="BO28" s="402"/>
      <c r="BP28" s="402"/>
      <c r="BQ28" s="402"/>
      <c r="BR28" s="402"/>
      <c r="BS28" s="402"/>
      <c r="BT28" s="402"/>
      <c r="BU28" s="403"/>
      <c r="BV28" s="401">
        <v>1315992</v>
      </c>
      <c r="BW28" s="402"/>
      <c r="BX28" s="402"/>
      <c r="BY28" s="402"/>
      <c r="BZ28" s="402"/>
      <c r="CA28" s="402"/>
      <c r="CB28" s="402"/>
      <c r="CC28" s="403"/>
      <c r="CD28" s="184"/>
      <c r="CE28" s="404"/>
      <c r="CF28" s="404"/>
      <c r="CG28" s="404"/>
      <c r="CH28" s="404"/>
      <c r="CI28" s="404"/>
      <c r="CJ28" s="404"/>
      <c r="CK28" s="404"/>
      <c r="CL28" s="404"/>
      <c r="CM28" s="404"/>
      <c r="CN28" s="404"/>
      <c r="CO28" s="404"/>
      <c r="CP28" s="404"/>
      <c r="CQ28" s="404"/>
      <c r="CR28" s="404"/>
      <c r="CS28" s="405"/>
      <c r="CT28" s="376"/>
      <c r="CU28" s="377"/>
      <c r="CV28" s="377"/>
      <c r="CW28" s="377"/>
      <c r="CX28" s="377"/>
      <c r="CY28" s="377"/>
      <c r="CZ28" s="377"/>
      <c r="DA28" s="378"/>
      <c r="DB28" s="376"/>
      <c r="DC28" s="377"/>
      <c r="DD28" s="377"/>
      <c r="DE28" s="377"/>
      <c r="DF28" s="377"/>
      <c r="DG28" s="377"/>
      <c r="DH28" s="377"/>
      <c r="DI28" s="378"/>
    </row>
    <row r="29" spans="1:113" ht="18.75" customHeight="1" x14ac:dyDescent="0.15">
      <c r="A29" s="175"/>
      <c r="B29" s="422"/>
      <c r="C29" s="423"/>
      <c r="D29" s="424"/>
      <c r="E29" s="379" t="s">
        <v>176</v>
      </c>
      <c r="F29" s="380"/>
      <c r="G29" s="380"/>
      <c r="H29" s="380"/>
      <c r="I29" s="380"/>
      <c r="J29" s="380"/>
      <c r="K29" s="381"/>
      <c r="L29" s="382">
        <v>10</v>
      </c>
      <c r="M29" s="383"/>
      <c r="N29" s="383"/>
      <c r="O29" s="383"/>
      <c r="P29" s="384"/>
      <c r="Q29" s="382">
        <v>1900</v>
      </c>
      <c r="R29" s="383"/>
      <c r="S29" s="383"/>
      <c r="T29" s="383"/>
      <c r="U29" s="383"/>
      <c r="V29" s="384"/>
      <c r="W29" s="442"/>
      <c r="X29" s="443"/>
      <c r="Y29" s="444"/>
      <c r="Z29" s="379" t="s">
        <v>177</v>
      </c>
      <c r="AA29" s="380"/>
      <c r="AB29" s="380"/>
      <c r="AC29" s="380"/>
      <c r="AD29" s="380"/>
      <c r="AE29" s="380"/>
      <c r="AF29" s="380"/>
      <c r="AG29" s="381"/>
      <c r="AH29" s="382">
        <v>144</v>
      </c>
      <c r="AI29" s="383"/>
      <c r="AJ29" s="383"/>
      <c r="AK29" s="383"/>
      <c r="AL29" s="384"/>
      <c r="AM29" s="382">
        <v>440214</v>
      </c>
      <c r="AN29" s="383"/>
      <c r="AO29" s="383"/>
      <c r="AP29" s="383"/>
      <c r="AQ29" s="383"/>
      <c r="AR29" s="384"/>
      <c r="AS29" s="382">
        <v>3057</v>
      </c>
      <c r="AT29" s="383"/>
      <c r="AU29" s="383"/>
      <c r="AV29" s="383"/>
      <c r="AW29" s="383"/>
      <c r="AX29" s="385"/>
      <c r="AY29" s="392"/>
      <c r="AZ29" s="393"/>
      <c r="BA29" s="393"/>
      <c r="BB29" s="394"/>
      <c r="BC29" s="386" t="s">
        <v>178</v>
      </c>
      <c r="BD29" s="387"/>
      <c r="BE29" s="387"/>
      <c r="BF29" s="387"/>
      <c r="BG29" s="387"/>
      <c r="BH29" s="387"/>
      <c r="BI29" s="387"/>
      <c r="BJ29" s="387"/>
      <c r="BK29" s="387"/>
      <c r="BL29" s="387"/>
      <c r="BM29" s="388"/>
      <c r="BN29" s="406">
        <v>357436</v>
      </c>
      <c r="BO29" s="407"/>
      <c r="BP29" s="407"/>
      <c r="BQ29" s="407"/>
      <c r="BR29" s="407"/>
      <c r="BS29" s="407"/>
      <c r="BT29" s="407"/>
      <c r="BU29" s="408"/>
      <c r="BV29" s="406">
        <v>357429</v>
      </c>
      <c r="BW29" s="407"/>
      <c r="BX29" s="407"/>
      <c r="BY29" s="407"/>
      <c r="BZ29" s="407"/>
      <c r="CA29" s="407"/>
      <c r="CB29" s="407"/>
      <c r="CC29" s="408"/>
      <c r="CD29" s="178"/>
      <c r="CE29" s="404"/>
      <c r="CF29" s="404"/>
      <c r="CG29" s="404"/>
      <c r="CH29" s="404"/>
      <c r="CI29" s="404"/>
      <c r="CJ29" s="404"/>
      <c r="CK29" s="404"/>
      <c r="CL29" s="404"/>
      <c r="CM29" s="404"/>
      <c r="CN29" s="404"/>
      <c r="CO29" s="404"/>
      <c r="CP29" s="404"/>
      <c r="CQ29" s="404"/>
      <c r="CR29" s="404"/>
      <c r="CS29" s="405"/>
      <c r="CT29" s="376"/>
      <c r="CU29" s="377"/>
      <c r="CV29" s="377"/>
      <c r="CW29" s="377"/>
      <c r="CX29" s="377"/>
      <c r="CY29" s="377"/>
      <c r="CZ29" s="377"/>
      <c r="DA29" s="378"/>
      <c r="DB29" s="376"/>
      <c r="DC29" s="377"/>
      <c r="DD29" s="377"/>
      <c r="DE29" s="377"/>
      <c r="DF29" s="377"/>
      <c r="DG29" s="377"/>
      <c r="DH29" s="377"/>
      <c r="DI29" s="378"/>
    </row>
    <row r="30" spans="1:113" ht="18.75" customHeight="1" thickBot="1" x14ac:dyDescent="0.2">
      <c r="A30" s="175"/>
      <c r="B30" s="425"/>
      <c r="C30" s="426"/>
      <c r="D30" s="427"/>
      <c r="E30" s="361"/>
      <c r="F30" s="362"/>
      <c r="G30" s="362"/>
      <c r="H30" s="362"/>
      <c r="I30" s="362"/>
      <c r="J30" s="362"/>
      <c r="K30" s="363"/>
      <c r="L30" s="364"/>
      <c r="M30" s="365"/>
      <c r="N30" s="365"/>
      <c r="O30" s="365"/>
      <c r="P30" s="366"/>
      <c r="Q30" s="364"/>
      <c r="R30" s="365"/>
      <c r="S30" s="365"/>
      <c r="T30" s="365"/>
      <c r="U30" s="365"/>
      <c r="V30" s="366"/>
      <c r="W30" s="367" t="s">
        <v>179</v>
      </c>
      <c r="X30" s="368"/>
      <c r="Y30" s="368"/>
      <c r="Z30" s="368"/>
      <c r="AA30" s="368"/>
      <c r="AB30" s="368"/>
      <c r="AC30" s="368"/>
      <c r="AD30" s="368"/>
      <c r="AE30" s="368"/>
      <c r="AF30" s="368"/>
      <c r="AG30" s="369"/>
      <c r="AH30" s="370">
        <v>96.9</v>
      </c>
      <c r="AI30" s="371"/>
      <c r="AJ30" s="371"/>
      <c r="AK30" s="371"/>
      <c r="AL30" s="371"/>
      <c r="AM30" s="371"/>
      <c r="AN30" s="371"/>
      <c r="AO30" s="371"/>
      <c r="AP30" s="371"/>
      <c r="AQ30" s="371"/>
      <c r="AR30" s="371"/>
      <c r="AS30" s="371"/>
      <c r="AT30" s="371"/>
      <c r="AU30" s="371"/>
      <c r="AV30" s="371"/>
      <c r="AW30" s="371"/>
      <c r="AX30" s="372"/>
      <c r="AY30" s="395"/>
      <c r="AZ30" s="396"/>
      <c r="BA30" s="396"/>
      <c r="BB30" s="397"/>
      <c r="BC30" s="373" t="s">
        <v>48</v>
      </c>
      <c r="BD30" s="374"/>
      <c r="BE30" s="374"/>
      <c r="BF30" s="374"/>
      <c r="BG30" s="374"/>
      <c r="BH30" s="374"/>
      <c r="BI30" s="374"/>
      <c r="BJ30" s="374"/>
      <c r="BK30" s="374"/>
      <c r="BL30" s="374"/>
      <c r="BM30" s="375"/>
      <c r="BN30" s="409">
        <v>3690299</v>
      </c>
      <c r="BO30" s="410"/>
      <c r="BP30" s="410"/>
      <c r="BQ30" s="410"/>
      <c r="BR30" s="410"/>
      <c r="BS30" s="410"/>
      <c r="BT30" s="410"/>
      <c r="BU30" s="411"/>
      <c r="BV30" s="409">
        <v>3667581</v>
      </c>
      <c r="BW30" s="410"/>
      <c r="BX30" s="410"/>
      <c r="BY30" s="410"/>
      <c r="BZ30" s="410"/>
      <c r="CA30" s="410"/>
      <c r="CB30" s="410"/>
      <c r="CC30" s="411"/>
      <c r="CD30" s="186"/>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5"/>
      <c r="B31" s="200"/>
      <c r="DI31" s="201"/>
    </row>
    <row r="32" spans="1:113" ht="13.5" customHeight="1" x14ac:dyDescent="0.15">
      <c r="A32" s="175"/>
      <c r="B32" s="202"/>
      <c r="C32" s="359" t="s">
        <v>180</v>
      </c>
      <c r="D32" s="359"/>
      <c r="E32" s="359"/>
      <c r="F32" s="359"/>
      <c r="G32" s="359"/>
      <c r="H32" s="359"/>
      <c r="I32" s="359"/>
      <c r="J32" s="359"/>
      <c r="K32" s="359"/>
      <c r="L32" s="359"/>
      <c r="M32" s="359"/>
      <c r="N32" s="359"/>
      <c r="O32" s="359"/>
      <c r="P32" s="359"/>
      <c r="Q32" s="359"/>
      <c r="R32" s="359"/>
      <c r="S32" s="359"/>
      <c r="U32" s="360" t="s">
        <v>181</v>
      </c>
      <c r="V32" s="360"/>
      <c r="W32" s="360"/>
      <c r="X32" s="360"/>
      <c r="Y32" s="360"/>
      <c r="Z32" s="360"/>
      <c r="AA32" s="360"/>
      <c r="AB32" s="360"/>
      <c r="AC32" s="360"/>
      <c r="AD32" s="360"/>
      <c r="AE32" s="360"/>
      <c r="AF32" s="360"/>
      <c r="AG32" s="360"/>
      <c r="AH32" s="360"/>
      <c r="AI32" s="360"/>
      <c r="AJ32" s="360"/>
      <c r="AK32" s="360"/>
      <c r="AM32" s="360" t="s">
        <v>182</v>
      </c>
      <c r="AN32" s="360"/>
      <c r="AO32" s="360"/>
      <c r="AP32" s="360"/>
      <c r="AQ32" s="360"/>
      <c r="AR32" s="360"/>
      <c r="AS32" s="360"/>
      <c r="AT32" s="360"/>
      <c r="AU32" s="360"/>
      <c r="AV32" s="360"/>
      <c r="AW32" s="360"/>
      <c r="AX32" s="360"/>
      <c r="AY32" s="360"/>
      <c r="AZ32" s="360"/>
      <c r="BA32" s="360"/>
      <c r="BB32" s="360"/>
      <c r="BC32" s="360"/>
      <c r="BE32" s="360" t="s">
        <v>183</v>
      </c>
      <c r="BF32" s="360"/>
      <c r="BG32" s="360"/>
      <c r="BH32" s="360"/>
      <c r="BI32" s="360"/>
      <c r="BJ32" s="360"/>
      <c r="BK32" s="360"/>
      <c r="BL32" s="360"/>
      <c r="BM32" s="360"/>
      <c r="BN32" s="360"/>
      <c r="BO32" s="360"/>
      <c r="BP32" s="360"/>
      <c r="BQ32" s="360"/>
      <c r="BR32" s="360"/>
      <c r="BS32" s="360"/>
      <c r="BT32" s="360"/>
      <c r="BU32" s="360"/>
      <c r="BW32" s="360" t="s">
        <v>184</v>
      </c>
      <c r="BX32" s="360"/>
      <c r="BY32" s="360"/>
      <c r="BZ32" s="360"/>
      <c r="CA32" s="360"/>
      <c r="CB32" s="360"/>
      <c r="CC32" s="360"/>
      <c r="CD32" s="360"/>
      <c r="CE32" s="360"/>
      <c r="CF32" s="360"/>
      <c r="CG32" s="360"/>
      <c r="CH32" s="360"/>
      <c r="CI32" s="360"/>
      <c r="CJ32" s="360"/>
      <c r="CK32" s="360"/>
      <c r="CL32" s="360"/>
      <c r="CM32" s="360"/>
      <c r="CO32" s="360" t="s">
        <v>185</v>
      </c>
      <c r="CP32" s="360"/>
      <c r="CQ32" s="360"/>
      <c r="CR32" s="360"/>
      <c r="CS32" s="360"/>
      <c r="CT32" s="360"/>
      <c r="CU32" s="360"/>
      <c r="CV32" s="360"/>
      <c r="CW32" s="360"/>
      <c r="CX32" s="360"/>
      <c r="CY32" s="360"/>
      <c r="CZ32" s="360"/>
      <c r="DA32" s="360"/>
      <c r="DB32" s="360"/>
      <c r="DC32" s="360"/>
      <c r="DD32" s="360"/>
      <c r="DE32" s="360"/>
      <c r="DI32" s="201"/>
    </row>
    <row r="33" spans="1:113" ht="13.5" customHeight="1" x14ac:dyDescent="0.15">
      <c r="A33" s="175"/>
      <c r="B33" s="202"/>
      <c r="C33" s="358" t="s">
        <v>186</v>
      </c>
      <c r="D33" s="358"/>
      <c r="E33" s="357" t="s">
        <v>187</v>
      </c>
      <c r="F33" s="357"/>
      <c r="G33" s="357"/>
      <c r="H33" s="357"/>
      <c r="I33" s="357"/>
      <c r="J33" s="357"/>
      <c r="K33" s="357"/>
      <c r="L33" s="357"/>
      <c r="M33" s="357"/>
      <c r="N33" s="357"/>
      <c r="O33" s="357"/>
      <c r="P33" s="357"/>
      <c r="Q33" s="357"/>
      <c r="R33" s="357"/>
      <c r="S33" s="357"/>
      <c r="T33" s="179"/>
      <c r="U33" s="358" t="s">
        <v>186</v>
      </c>
      <c r="V33" s="358"/>
      <c r="W33" s="357" t="s">
        <v>187</v>
      </c>
      <c r="X33" s="357"/>
      <c r="Y33" s="357"/>
      <c r="Z33" s="357"/>
      <c r="AA33" s="357"/>
      <c r="AB33" s="357"/>
      <c r="AC33" s="357"/>
      <c r="AD33" s="357"/>
      <c r="AE33" s="357"/>
      <c r="AF33" s="357"/>
      <c r="AG33" s="357"/>
      <c r="AH33" s="357"/>
      <c r="AI33" s="357"/>
      <c r="AJ33" s="357"/>
      <c r="AK33" s="357"/>
      <c r="AL33" s="179"/>
      <c r="AM33" s="358" t="s">
        <v>186</v>
      </c>
      <c r="AN33" s="358"/>
      <c r="AO33" s="357" t="s">
        <v>187</v>
      </c>
      <c r="AP33" s="357"/>
      <c r="AQ33" s="357"/>
      <c r="AR33" s="357"/>
      <c r="AS33" s="357"/>
      <c r="AT33" s="357"/>
      <c r="AU33" s="357"/>
      <c r="AV33" s="357"/>
      <c r="AW33" s="357"/>
      <c r="AX33" s="357"/>
      <c r="AY33" s="357"/>
      <c r="AZ33" s="357"/>
      <c r="BA33" s="357"/>
      <c r="BB33" s="357"/>
      <c r="BC33" s="357"/>
      <c r="BD33" s="185"/>
      <c r="BE33" s="357" t="s">
        <v>188</v>
      </c>
      <c r="BF33" s="357"/>
      <c r="BG33" s="357" t="s">
        <v>189</v>
      </c>
      <c r="BH33" s="357"/>
      <c r="BI33" s="357"/>
      <c r="BJ33" s="357"/>
      <c r="BK33" s="357"/>
      <c r="BL33" s="357"/>
      <c r="BM33" s="357"/>
      <c r="BN33" s="357"/>
      <c r="BO33" s="357"/>
      <c r="BP33" s="357"/>
      <c r="BQ33" s="357"/>
      <c r="BR33" s="357"/>
      <c r="BS33" s="357"/>
      <c r="BT33" s="357"/>
      <c r="BU33" s="357"/>
      <c r="BV33" s="185"/>
      <c r="BW33" s="358" t="s">
        <v>188</v>
      </c>
      <c r="BX33" s="358"/>
      <c r="BY33" s="357" t="s">
        <v>190</v>
      </c>
      <c r="BZ33" s="357"/>
      <c r="CA33" s="357"/>
      <c r="CB33" s="357"/>
      <c r="CC33" s="357"/>
      <c r="CD33" s="357"/>
      <c r="CE33" s="357"/>
      <c r="CF33" s="357"/>
      <c r="CG33" s="357"/>
      <c r="CH33" s="357"/>
      <c r="CI33" s="357"/>
      <c r="CJ33" s="357"/>
      <c r="CK33" s="357"/>
      <c r="CL33" s="357"/>
      <c r="CM33" s="357"/>
      <c r="CN33" s="179"/>
      <c r="CO33" s="358" t="s">
        <v>186</v>
      </c>
      <c r="CP33" s="358"/>
      <c r="CQ33" s="357" t="s">
        <v>191</v>
      </c>
      <c r="CR33" s="357"/>
      <c r="CS33" s="357"/>
      <c r="CT33" s="357"/>
      <c r="CU33" s="357"/>
      <c r="CV33" s="357"/>
      <c r="CW33" s="357"/>
      <c r="CX33" s="357"/>
      <c r="CY33" s="357"/>
      <c r="CZ33" s="357"/>
      <c r="DA33" s="357"/>
      <c r="DB33" s="357"/>
      <c r="DC33" s="357"/>
      <c r="DD33" s="357"/>
      <c r="DE33" s="357"/>
      <c r="DF33" s="179"/>
      <c r="DG33" s="356" t="s">
        <v>192</v>
      </c>
      <c r="DH33" s="356"/>
      <c r="DI33" s="180"/>
    </row>
    <row r="34" spans="1:113" ht="32.25" customHeight="1" x14ac:dyDescent="0.15">
      <c r="A34" s="175"/>
      <c r="B34" s="202"/>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2</v>
      </c>
      <c r="V34" s="354"/>
      <c r="W34" s="355" t="str">
        <f>IF('各会計、関係団体の財政状況及び健全化判断比率'!B28="","",'各会計、関係団体の財政状況及び健全化判断比率'!B28)</f>
        <v>国民健康保険事業特別会計</v>
      </c>
      <c r="X34" s="355"/>
      <c r="Y34" s="355"/>
      <c r="Z34" s="355"/>
      <c r="AA34" s="355"/>
      <c r="AB34" s="355"/>
      <c r="AC34" s="355"/>
      <c r="AD34" s="355"/>
      <c r="AE34" s="355"/>
      <c r="AF34" s="355"/>
      <c r="AG34" s="355"/>
      <c r="AH34" s="355"/>
      <c r="AI34" s="355"/>
      <c r="AJ34" s="355"/>
      <c r="AK34" s="355"/>
      <c r="AL34" s="175"/>
      <c r="AM34" s="354" t="str">
        <f>IF(AO34="","",MAX(C34:D43,U34:V43)+1)</f>
        <v/>
      </c>
      <c r="AN34" s="354"/>
      <c r="AO34" s="355"/>
      <c r="AP34" s="355"/>
      <c r="AQ34" s="355"/>
      <c r="AR34" s="355"/>
      <c r="AS34" s="355"/>
      <c r="AT34" s="355"/>
      <c r="AU34" s="355"/>
      <c r="AV34" s="355"/>
      <c r="AW34" s="355"/>
      <c r="AX34" s="355"/>
      <c r="AY34" s="355"/>
      <c r="AZ34" s="355"/>
      <c r="BA34" s="355"/>
      <c r="BB34" s="355"/>
      <c r="BC34" s="355"/>
      <c r="BD34" s="175"/>
      <c r="BE34" s="354">
        <f>IF(BG34="","",MAX(C34:D43,U34:V43,AM34:AN43)+1)</f>
        <v>6</v>
      </c>
      <c r="BF34" s="354"/>
      <c r="BG34" s="355" t="str">
        <f>IF('各会計、関係団体の財政状況及び健全化判断比率'!B32="","",'各会計、関係団体の財政状況及び健全化判断比率'!B32)</f>
        <v>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9</v>
      </c>
      <c r="BX34" s="354"/>
      <c r="BY34" s="355" t="str">
        <f>IF('各会計、関係団体の財政状況及び健全化判断比率'!B68="","",'各会計、関係団体の財政状況及び健全化判断比率'!B68)</f>
        <v>網走地区消防組合</v>
      </c>
      <c r="BZ34" s="355"/>
      <c r="CA34" s="355"/>
      <c r="CB34" s="355"/>
      <c r="CC34" s="355"/>
      <c r="CD34" s="355"/>
      <c r="CE34" s="355"/>
      <c r="CF34" s="355"/>
      <c r="CG34" s="355"/>
      <c r="CH34" s="355"/>
      <c r="CI34" s="355"/>
      <c r="CJ34" s="355"/>
      <c r="CK34" s="355"/>
      <c r="CL34" s="355"/>
      <c r="CM34" s="355"/>
      <c r="CN34" s="175"/>
      <c r="CO34" s="354">
        <f>IF(CQ34="","",MAX(C34:D43,U34:V43,AM34:AN43,BE34:BF43,BW34:BX43)+1)</f>
        <v>11</v>
      </c>
      <c r="CP34" s="354"/>
      <c r="CQ34" s="355" t="str">
        <f>IF('各会計、関係団体の財政状況及び健全化判断比率'!BS7="","",'各会計、関係団体の財政状況及び健全化判断比率'!BS7)</f>
        <v>めまんべつ産業開発公社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180"/>
    </row>
    <row r="35" spans="1:113" ht="32.25" customHeight="1" x14ac:dyDescent="0.15">
      <c r="A35" s="175"/>
      <c r="B35" s="202"/>
      <c r="C35" s="354" t="str">
        <f>IF(E35="","",C34+1)</f>
        <v/>
      </c>
      <c r="D35" s="354"/>
      <c r="E35" s="355" t="str">
        <f>IF('各会計、関係団体の財政状況及び健全化判断比率'!B8="","",'各会計、関係団体の財政状況及び健全化判断比率'!B8)</f>
        <v/>
      </c>
      <c r="F35" s="355"/>
      <c r="G35" s="355"/>
      <c r="H35" s="355"/>
      <c r="I35" s="355"/>
      <c r="J35" s="355"/>
      <c r="K35" s="355"/>
      <c r="L35" s="355"/>
      <c r="M35" s="355"/>
      <c r="N35" s="355"/>
      <c r="O35" s="355"/>
      <c r="P35" s="355"/>
      <c r="Q35" s="355"/>
      <c r="R35" s="355"/>
      <c r="S35" s="355"/>
      <c r="T35" s="175"/>
      <c r="U35" s="354">
        <f>IF(W35="","",U34+1)</f>
        <v>3</v>
      </c>
      <c r="V35" s="354"/>
      <c r="W35" s="355" t="str">
        <f>IF('各会計、関係団体の財政状況及び健全化判断比率'!B29="","",'各会計、関係団体の財政状況及び健全化判断比率'!B29)</f>
        <v>介護保険事業勘定特別会計</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7</v>
      </c>
      <c r="BF35" s="354"/>
      <c r="BG35" s="355" t="str">
        <f>IF('各会計、関係団体の財政状況及び健全化判断比率'!B33="","",'各会計、関係団体の財政状況及び健全化判断比率'!B33)</f>
        <v>下水道事業特別会計</v>
      </c>
      <c r="BH35" s="355"/>
      <c r="BI35" s="355"/>
      <c r="BJ35" s="355"/>
      <c r="BK35" s="355"/>
      <c r="BL35" s="355"/>
      <c r="BM35" s="355"/>
      <c r="BN35" s="355"/>
      <c r="BO35" s="355"/>
      <c r="BP35" s="355"/>
      <c r="BQ35" s="355"/>
      <c r="BR35" s="355"/>
      <c r="BS35" s="355"/>
      <c r="BT35" s="355"/>
      <c r="BU35" s="355"/>
      <c r="BV35" s="175"/>
      <c r="BW35" s="354">
        <f t="shared" ref="BW35:BW43" si="2">IF(BY35="","",BW34+1)</f>
        <v>10</v>
      </c>
      <c r="BX35" s="354"/>
      <c r="BY35" s="355" t="str">
        <f>IF('各会計、関係団体の財政状況及び健全化判断比率'!B69="","",'各会計、関係団体の財政状況及び健全化判断比率'!B69)</f>
        <v>網走地方教育研修センター組合</v>
      </c>
      <c r="BZ35" s="355"/>
      <c r="CA35" s="355"/>
      <c r="CB35" s="355"/>
      <c r="CC35" s="355"/>
      <c r="CD35" s="355"/>
      <c r="CE35" s="355"/>
      <c r="CF35" s="355"/>
      <c r="CG35" s="355"/>
      <c r="CH35" s="355"/>
      <c r="CI35" s="355"/>
      <c r="CJ35" s="355"/>
      <c r="CK35" s="355"/>
      <c r="CL35" s="355"/>
      <c r="CM35" s="355"/>
      <c r="CN35" s="175"/>
      <c r="CO35" s="354">
        <f t="shared" ref="CO35:CO43" si="3">IF(CQ35="","",CO34+1)</f>
        <v>12</v>
      </c>
      <c r="CP35" s="354"/>
      <c r="CQ35" s="355" t="str">
        <f>IF('各会計、関係団体の財政状況及び健全化判断比率'!BS8="","",'各会計、関係団体の財政状況及び健全化判断比率'!BS8)</f>
        <v>東藻琴芝桜公園管理公社</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180"/>
    </row>
    <row r="36" spans="1:113" ht="32.25" customHeight="1" x14ac:dyDescent="0.15">
      <c r="A36" s="175"/>
      <c r="B36" s="202"/>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4</v>
      </c>
      <c r="V36" s="354"/>
      <c r="W36" s="355" t="str">
        <f>IF('各会計、関係団体の財政状況及び健全化判断比率'!B30="","",'各会計、関係団体の財政状況及び健全化判断比率'!B30)</f>
        <v>後期高齢者医療特別会計</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f t="shared" si="1"/>
        <v>8</v>
      </c>
      <c r="BF36" s="354"/>
      <c r="BG36" s="355" t="str">
        <f>IF('各会計、関係団体の財政状況及び健全化判断比率'!B34="","",'各会計、関係団体の財政状況及び健全化判断比率'!B34)</f>
        <v>個別排水処理事業特別会計</v>
      </c>
      <c r="BH36" s="355"/>
      <c r="BI36" s="355"/>
      <c r="BJ36" s="355"/>
      <c r="BK36" s="355"/>
      <c r="BL36" s="355"/>
      <c r="BM36" s="355"/>
      <c r="BN36" s="355"/>
      <c r="BO36" s="355"/>
      <c r="BP36" s="355"/>
      <c r="BQ36" s="355"/>
      <c r="BR36" s="355"/>
      <c r="BS36" s="355"/>
      <c r="BT36" s="355"/>
      <c r="BU36" s="355"/>
      <c r="BV36" s="175"/>
      <c r="BW36" s="354" t="str">
        <f t="shared" si="2"/>
        <v/>
      </c>
      <c r="BX36" s="354"/>
      <c r="BY36" s="355" t="str">
        <f>IF('各会計、関係団体の財政状況及び健全化判断比率'!B70="","",'各会計、関係団体の財政状況及び健全化判断比率'!B70)</f>
        <v/>
      </c>
      <c r="BZ36" s="355"/>
      <c r="CA36" s="355"/>
      <c r="CB36" s="355"/>
      <c r="CC36" s="355"/>
      <c r="CD36" s="355"/>
      <c r="CE36" s="355"/>
      <c r="CF36" s="355"/>
      <c r="CG36" s="355"/>
      <c r="CH36" s="355"/>
      <c r="CI36" s="355"/>
      <c r="CJ36" s="355"/>
      <c r="CK36" s="355"/>
      <c r="CL36" s="355"/>
      <c r="CM36" s="355"/>
      <c r="CN36" s="175"/>
      <c r="CO36" s="354" t="str">
        <f t="shared" si="3"/>
        <v/>
      </c>
      <c r="CP36" s="354"/>
      <c r="CQ36" s="355" t="str">
        <f>IF('各会計、関係団体の財政状況及び健全化判断比率'!BS9="","",'各会計、関係団体の財政状況及び健全化判断比率'!BS9)</f>
        <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180"/>
    </row>
    <row r="37" spans="1:113" ht="32.25" customHeight="1" x14ac:dyDescent="0.15">
      <c r="A37" s="175"/>
      <c r="B37" s="202"/>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5</v>
      </c>
      <c r="V37" s="354"/>
      <c r="W37" s="355" t="str">
        <f>IF('各会計、関係団体の財政状況及び健全化判断比率'!B31="","",'各会計、関係団体の財政状況及び健全化判断比率'!B31)</f>
        <v>介護サービス事業勘定特別会計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t="str">
        <f t="shared" si="2"/>
        <v/>
      </c>
      <c r="BX37" s="354"/>
      <c r="BY37" s="355" t="str">
        <f>IF('各会計、関係団体の財政状況及び健全化判断比率'!B71="","",'各会計、関係団体の財政状況及び健全化判断比率'!B71)</f>
        <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180"/>
    </row>
    <row r="38" spans="1:113" ht="32.25" customHeight="1" x14ac:dyDescent="0.15">
      <c r="A38" s="175"/>
      <c r="B38" s="202"/>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t="str">
        <f t="shared" si="2"/>
        <v/>
      </c>
      <c r="BX38" s="354"/>
      <c r="BY38" s="355" t="str">
        <f>IF('各会計、関係団体の財政状況及び健全化判断比率'!B72="","",'各会計、関係団体の財政状況及び健全化判断比率'!B72)</f>
        <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180"/>
    </row>
    <row r="39" spans="1:113" ht="32.25" customHeight="1" x14ac:dyDescent="0.15">
      <c r="A39" s="175"/>
      <c r="B39" s="202"/>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t="str">
        <f t="shared" si="2"/>
        <v/>
      </c>
      <c r="BX39" s="354"/>
      <c r="BY39" s="355" t="str">
        <f>IF('各会計、関係団体の財政状況及び健全化判断比率'!B73="","",'各会計、関係団体の財政状況及び健全化判断比率'!B73)</f>
        <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180"/>
    </row>
    <row r="40" spans="1:113" ht="32.25" customHeight="1" x14ac:dyDescent="0.15">
      <c r="A40" s="175"/>
      <c r="B40" s="202"/>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t="str">
        <f t="shared" si="2"/>
        <v/>
      </c>
      <c r="BX40" s="354"/>
      <c r="BY40" s="355" t="str">
        <f>IF('各会計、関係団体の財政状況及び健全化判断比率'!B74="","",'各会計、関係団体の財政状況及び健全化判断比率'!B74)</f>
        <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180"/>
    </row>
    <row r="41" spans="1:113" ht="32.25" customHeight="1" x14ac:dyDescent="0.15">
      <c r="A41" s="175"/>
      <c r="B41" s="202"/>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t="str">
        <f t="shared" si="2"/>
        <v/>
      </c>
      <c r="BX41" s="354"/>
      <c r="BY41" s="355" t="str">
        <f>IF('各会計、関係団体の財政状況及び健全化判断比率'!B75="","",'各会計、関係団体の財政状況及び健全化判断比率'!B75)</f>
        <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180"/>
    </row>
    <row r="42" spans="1:113" ht="32.25" customHeight="1" x14ac:dyDescent="0.15">
      <c r="B42" s="202"/>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180"/>
    </row>
    <row r="43" spans="1:113" ht="32.25" customHeight="1" x14ac:dyDescent="0.15">
      <c r="B43" s="202"/>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180"/>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15">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15">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15">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15">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15">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15">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15">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15"/>
    <row r="55" spans="5:113" x14ac:dyDescent="0.15"/>
    <row r="56" spans="5:113" x14ac:dyDescent="0.15"/>
  </sheetData>
  <sheetProtection algorithmName="SHA-512" hashValue="i5zJdWGlRTcwW3tz7ZI36BrW5tl1OJw5ZXiaJgkpwNuQenHL2x33MnzPgmuXZ/T/qPKHiHbMdSDZv8sSTeAkfw==" saltValue="ZrhNYhq3bjPxkUe+W73zB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W22:Y29"/>
    <mergeCell ref="Z22:AG23"/>
    <mergeCell ref="CE22:CS23"/>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AY22:BM22"/>
    <mergeCell ref="BN22:BU22"/>
    <mergeCell ref="BV22:CC22"/>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666" t="s">
        <v>205</v>
      </c>
      <c r="C3" s="667"/>
      <c r="D3" s="667"/>
      <c r="E3" s="667"/>
      <c r="F3" s="667"/>
      <c r="G3" s="667"/>
      <c r="H3" s="667"/>
      <c r="I3" s="667"/>
      <c r="J3" s="667"/>
      <c r="K3" s="667"/>
      <c r="L3" s="667"/>
      <c r="M3" s="667"/>
      <c r="N3" s="667"/>
      <c r="O3" s="667"/>
      <c r="P3" s="667"/>
      <c r="Q3" s="667"/>
      <c r="R3" s="667"/>
      <c r="S3" s="667"/>
      <c r="T3" s="667"/>
      <c r="U3" s="667"/>
      <c r="V3" s="667"/>
      <c r="W3" s="667"/>
      <c r="X3" s="667"/>
      <c r="Y3" s="667"/>
      <c r="Z3" s="667"/>
      <c r="AA3" s="667"/>
      <c r="AB3" s="667"/>
      <c r="AC3" s="667"/>
      <c r="AD3" s="667"/>
      <c r="AE3" s="667"/>
      <c r="AF3" s="667"/>
      <c r="AG3" s="667"/>
      <c r="AH3" s="667"/>
      <c r="AI3" s="667"/>
      <c r="AJ3" s="667"/>
      <c r="AK3" s="667"/>
      <c r="AL3" s="667"/>
      <c r="AM3" s="667"/>
      <c r="AN3" s="667"/>
      <c r="AO3" s="667"/>
      <c r="AP3" s="666" t="s">
        <v>206</v>
      </c>
      <c r="AQ3" s="667"/>
      <c r="AR3" s="667"/>
      <c r="AS3" s="667"/>
      <c r="AT3" s="667"/>
      <c r="AU3" s="667"/>
      <c r="AV3" s="667"/>
      <c r="AW3" s="667"/>
      <c r="AX3" s="667"/>
      <c r="AY3" s="667"/>
      <c r="AZ3" s="667"/>
      <c r="BA3" s="667"/>
      <c r="BB3" s="667"/>
      <c r="BC3" s="667"/>
      <c r="BD3" s="667"/>
      <c r="BE3" s="667"/>
      <c r="BF3" s="667"/>
      <c r="BG3" s="667"/>
      <c r="BH3" s="667"/>
      <c r="BI3" s="667"/>
      <c r="BJ3" s="667"/>
      <c r="BK3" s="667"/>
      <c r="BL3" s="667"/>
      <c r="BM3" s="667"/>
      <c r="BN3" s="667"/>
      <c r="BO3" s="667"/>
      <c r="BP3" s="667"/>
      <c r="BQ3" s="667"/>
      <c r="BR3" s="667"/>
      <c r="BS3" s="667"/>
      <c r="BT3" s="667"/>
      <c r="BU3" s="667"/>
      <c r="BV3" s="667"/>
      <c r="BW3" s="667"/>
      <c r="BX3" s="667"/>
      <c r="BY3" s="667"/>
      <c r="BZ3" s="667"/>
      <c r="CA3" s="667"/>
      <c r="CB3" s="668"/>
      <c r="CD3" s="666" t="s">
        <v>207</v>
      </c>
      <c r="CE3" s="667"/>
      <c r="CF3" s="667"/>
      <c r="CG3" s="667"/>
      <c r="CH3" s="667"/>
      <c r="CI3" s="667"/>
      <c r="CJ3" s="667"/>
      <c r="CK3" s="667"/>
      <c r="CL3" s="667"/>
      <c r="CM3" s="667"/>
      <c r="CN3" s="667"/>
      <c r="CO3" s="667"/>
      <c r="CP3" s="667"/>
      <c r="CQ3" s="667"/>
      <c r="CR3" s="667"/>
      <c r="CS3" s="667"/>
      <c r="CT3" s="667"/>
      <c r="CU3" s="667"/>
      <c r="CV3" s="667"/>
      <c r="CW3" s="667"/>
      <c r="CX3" s="667"/>
      <c r="CY3" s="667"/>
      <c r="CZ3" s="667"/>
      <c r="DA3" s="667"/>
      <c r="DB3" s="667"/>
      <c r="DC3" s="667"/>
      <c r="DD3" s="667"/>
      <c r="DE3" s="667"/>
      <c r="DF3" s="667"/>
      <c r="DG3" s="667"/>
      <c r="DH3" s="667"/>
      <c r="DI3" s="667"/>
      <c r="DJ3" s="667"/>
      <c r="DK3" s="667"/>
      <c r="DL3" s="667"/>
      <c r="DM3" s="667"/>
      <c r="DN3" s="667"/>
      <c r="DO3" s="667"/>
      <c r="DP3" s="667"/>
      <c r="DQ3" s="667"/>
      <c r="DR3" s="667"/>
      <c r="DS3" s="667"/>
      <c r="DT3" s="667"/>
      <c r="DU3" s="667"/>
      <c r="DV3" s="667"/>
      <c r="DW3" s="667"/>
      <c r="DX3" s="667"/>
      <c r="DY3" s="667"/>
      <c r="DZ3" s="667"/>
      <c r="EA3" s="667"/>
      <c r="EB3" s="667"/>
      <c r="EC3" s="668"/>
    </row>
    <row r="4" spans="2:143" ht="11.25" customHeight="1" x14ac:dyDescent="0.15">
      <c r="B4" s="666" t="s">
        <v>1</v>
      </c>
      <c r="C4" s="667"/>
      <c r="D4" s="667"/>
      <c r="E4" s="667"/>
      <c r="F4" s="667"/>
      <c r="G4" s="667"/>
      <c r="H4" s="667"/>
      <c r="I4" s="667"/>
      <c r="J4" s="667"/>
      <c r="K4" s="667"/>
      <c r="L4" s="667"/>
      <c r="M4" s="667"/>
      <c r="N4" s="667"/>
      <c r="O4" s="667"/>
      <c r="P4" s="667"/>
      <c r="Q4" s="668"/>
      <c r="R4" s="666" t="s">
        <v>208</v>
      </c>
      <c r="S4" s="667"/>
      <c r="T4" s="667"/>
      <c r="U4" s="667"/>
      <c r="V4" s="667"/>
      <c r="W4" s="667"/>
      <c r="X4" s="667"/>
      <c r="Y4" s="668"/>
      <c r="Z4" s="666" t="s">
        <v>209</v>
      </c>
      <c r="AA4" s="667"/>
      <c r="AB4" s="667"/>
      <c r="AC4" s="668"/>
      <c r="AD4" s="666" t="s">
        <v>210</v>
      </c>
      <c r="AE4" s="667"/>
      <c r="AF4" s="667"/>
      <c r="AG4" s="667"/>
      <c r="AH4" s="667"/>
      <c r="AI4" s="667"/>
      <c r="AJ4" s="667"/>
      <c r="AK4" s="668"/>
      <c r="AL4" s="666" t="s">
        <v>209</v>
      </c>
      <c r="AM4" s="667"/>
      <c r="AN4" s="667"/>
      <c r="AO4" s="668"/>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6" t="s">
        <v>214</v>
      </c>
      <c r="CE4" s="667"/>
      <c r="CF4" s="667"/>
      <c r="CG4" s="667"/>
      <c r="CH4" s="667"/>
      <c r="CI4" s="667"/>
      <c r="CJ4" s="667"/>
      <c r="CK4" s="667"/>
      <c r="CL4" s="667"/>
      <c r="CM4" s="667"/>
      <c r="CN4" s="667"/>
      <c r="CO4" s="667"/>
      <c r="CP4" s="667"/>
      <c r="CQ4" s="667"/>
      <c r="CR4" s="667"/>
      <c r="CS4" s="667"/>
      <c r="CT4" s="667"/>
      <c r="CU4" s="667"/>
      <c r="CV4" s="667"/>
      <c r="CW4" s="667"/>
      <c r="CX4" s="667"/>
      <c r="CY4" s="667"/>
      <c r="CZ4" s="667"/>
      <c r="DA4" s="667"/>
      <c r="DB4" s="667"/>
      <c r="DC4" s="667"/>
      <c r="DD4" s="667"/>
      <c r="DE4" s="667"/>
      <c r="DF4" s="667"/>
      <c r="DG4" s="667"/>
      <c r="DH4" s="667"/>
      <c r="DI4" s="667"/>
      <c r="DJ4" s="667"/>
      <c r="DK4" s="667"/>
      <c r="DL4" s="667"/>
      <c r="DM4" s="667"/>
      <c r="DN4" s="667"/>
      <c r="DO4" s="667"/>
      <c r="DP4" s="667"/>
      <c r="DQ4" s="667"/>
      <c r="DR4" s="667"/>
      <c r="DS4" s="667"/>
      <c r="DT4" s="667"/>
      <c r="DU4" s="667"/>
      <c r="DV4" s="667"/>
      <c r="DW4" s="667"/>
      <c r="DX4" s="667"/>
      <c r="DY4" s="667"/>
      <c r="DZ4" s="667"/>
      <c r="EA4" s="667"/>
      <c r="EB4" s="667"/>
      <c r="EC4" s="668"/>
    </row>
    <row r="5" spans="2:143" ht="11.25" customHeight="1" x14ac:dyDescent="0.15">
      <c r="B5" s="663" t="s">
        <v>215</v>
      </c>
      <c r="C5" s="664"/>
      <c r="D5" s="664"/>
      <c r="E5" s="664"/>
      <c r="F5" s="664"/>
      <c r="G5" s="664"/>
      <c r="H5" s="664"/>
      <c r="I5" s="664"/>
      <c r="J5" s="664"/>
      <c r="K5" s="664"/>
      <c r="L5" s="664"/>
      <c r="M5" s="664"/>
      <c r="N5" s="664"/>
      <c r="O5" s="664"/>
      <c r="P5" s="664"/>
      <c r="Q5" s="665"/>
      <c r="R5" s="660">
        <v>1062935</v>
      </c>
      <c r="S5" s="661"/>
      <c r="T5" s="661"/>
      <c r="U5" s="661"/>
      <c r="V5" s="661"/>
      <c r="W5" s="661"/>
      <c r="X5" s="661"/>
      <c r="Y5" s="689"/>
      <c r="Z5" s="702">
        <v>10.9</v>
      </c>
      <c r="AA5" s="702"/>
      <c r="AB5" s="702"/>
      <c r="AC5" s="702"/>
      <c r="AD5" s="703">
        <v>1062935</v>
      </c>
      <c r="AE5" s="703"/>
      <c r="AF5" s="703"/>
      <c r="AG5" s="703"/>
      <c r="AH5" s="703"/>
      <c r="AI5" s="703"/>
      <c r="AJ5" s="703"/>
      <c r="AK5" s="703"/>
      <c r="AL5" s="690">
        <v>20.399999999999999</v>
      </c>
      <c r="AM5" s="673"/>
      <c r="AN5" s="673"/>
      <c r="AO5" s="691"/>
      <c r="AP5" s="663" t="s">
        <v>216</v>
      </c>
      <c r="AQ5" s="664"/>
      <c r="AR5" s="664"/>
      <c r="AS5" s="664"/>
      <c r="AT5" s="664"/>
      <c r="AU5" s="664"/>
      <c r="AV5" s="664"/>
      <c r="AW5" s="664"/>
      <c r="AX5" s="664"/>
      <c r="AY5" s="664"/>
      <c r="AZ5" s="664"/>
      <c r="BA5" s="664"/>
      <c r="BB5" s="664"/>
      <c r="BC5" s="664"/>
      <c r="BD5" s="664"/>
      <c r="BE5" s="664"/>
      <c r="BF5" s="665"/>
      <c r="BG5" s="614">
        <v>1062935</v>
      </c>
      <c r="BH5" s="615"/>
      <c r="BI5" s="615"/>
      <c r="BJ5" s="615"/>
      <c r="BK5" s="615"/>
      <c r="BL5" s="615"/>
      <c r="BM5" s="615"/>
      <c r="BN5" s="616"/>
      <c r="BO5" s="650">
        <v>100</v>
      </c>
      <c r="BP5" s="650"/>
      <c r="BQ5" s="650"/>
      <c r="BR5" s="650"/>
      <c r="BS5" s="651">
        <v>15444</v>
      </c>
      <c r="BT5" s="651"/>
      <c r="BU5" s="651"/>
      <c r="BV5" s="651"/>
      <c r="BW5" s="651"/>
      <c r="BX5" s="651"/>
      <c r="BY5" s="651"/>
      <c r="BZ5" s="651"/>
      <c r="CA5" s="651"/>
      <c r="CB5" s="682"/>
      <c r="CD5" s="666" t="s">
        <v>211</v>
      </c>
      <c r="CE5" s="667"/>
      <c r="CF5" s="667"/>
      <c r="CG5" s="667"/>
      <c r="CH5" s="667"/>
      <c r="CI5" s="667"/>
      <c r="CJ5" s="667"/>
      <c r="CK5" s="667"/>
      <c r="CL5" s="667"/>
      <c r="CM5" s="667"/>
      <c r="CN5" s="667"/>
      <c r="CO5" s="667"/>
      <c r="CP5" s="667"/>
      <c r="CQ5" s="668"/>
      <c r="CR5" s="666" t="s">
        <v>217</v>
      </c>
      <c r="CS5" s="667"/>
      <c r="CT5" s="667"/>
      <c r="CU5" s="667"/>
      <c r="CV5" s="667"/>
      <c r="CW5" s="667"/>
      <c r="CX5" s="667"/>
      <c r="CY5" s="668"/>
      <c r="CZ5" s="666" t="s">
        <v>209</v>
      </c>
      <c r="DA5" s="667"/>
      <c r="DB5" s="667"/>
      <c r="DC5" s="668"/>
      <c r="DD5" s="666" t="s">
        <v>218</v>
      </c>
      <c r="DE5" s="667"/>
      <c r="DF5" s="667"/>
      <c r="DG5" s="667"/>
      <c r="DH5" s="667"/>
      <c r="DI5" s="667"/>
      <c r="DJ5" s="667"/>
      <c r="DK5" s="667"/>
      <c r="DL5" s="667"/>
      <c r="DM5" s="667"/>
      <c r="DN5" s="667"/>
      <c r="DO5" s="667"/>
      <c r="DP5" s="668"/>
      <c r="DQ5" s="666" t="s">
        <v>219</v>
      </c>
      <c r="DR5" s="667"/>
      <c r="DS5" s="667"/>
      <c r="DT5" s="667"/>
      <c r="DU5" s="667"/>
      <c r="DV5" s="667"/>
      <c r="DW5" s="667"/>
      <c r="DX5" s="667"/>
      <c r="DY5" s="667"/>
      <c r="DZ5" s="667"/>
      <c r="EA5" s="667"/>
      <c r="EB5" s="667"/>
      <c r="EC5" s="668"/>
    </row>
    <row r="6" spans="2:143" ht="11.25" customHeight="1" x14ac:dyDescent="0.15">
      <c r="B6" s="611" t="s">
        <v>220</v>
      </c>
      <c r="C6" s="612"/>
      <c r="D6" s="612"/>
      <c r="E6" s="612"/>
      <c r="F6" s="612"/>
      <c r="G6" s="612"/>
      <c r="H6" s="612"/>
      <c r="I6" s="612"/>
      <c r="J6" s="612"/>
      <c r="K6" s="612"/>
      <c r="L6" s="612"/>
      <c r="M6" s="612"/>
      <c r="N6" s="612"/>
      <c r="O6" s="612"/>
      <c r="P6" s="612"/>
      <c r="Q6" s="613"/>
      <c r="R6" s="614">
        <v>231566</v>
      </c>
      <c r="S6" s="615"/>
      <c r="T6" s="615"/>
      <c r="U6" s="615"/>
      <c r="V6" s="615"/>
      <c r="W6" s="615"/>
      <c r="X6" s="615"/>
      <c r="Y6" s="616"/>
      <c r="Z6" s="650">
        <v>2.4</v>
      </c>
      <c r="AA6" s="650"/>
      <c r="AB6" s="650"/>
      <c r="AC6" s="650"/>
      <c r="AD6" s="651">
        <v>231566</v>
      </c>
      <c r="AE6" s="651"/>
      <c r="AF6" s="651"/>
      <c r="AG6" s="651"/>
      <c r="AH6" s="651"/>
      <c r="AI6" s="651"/>
      <c r="AJ6" s="651"/>
      <c r="AK6" s="651"/>
      <c r="AL6" s="617">
        <v>4.4000000000000004</v>
      </c>
      <c r="AM6" s="618"/>
      <c r="AN6" s="618"/>
      <c r="AO6" s="652"/>
      <c r="AP6" s="611" t="s">
        <v>221</v>
      </c>
      <c r="AQ6" s="612"/>
      <c r="AR6" s="612"/>
      <c r="AS6" s="612"/>
      <c r="AT6" s="612"/>
      <c r="AU6" s="612"/>
      <c r="AV6" s="612"/>
      <c r="AW6" s="612"/>
      <c r="AX6" s="612"/>
      <c r="AY6" s="612"/>
      <c r="AZ6" s="612"/>
      <c r="BA6" s="612"/>
      <c r="BB6" s="612"/>
      <c r="BC6" s="612"/>
      <c r="BD6" s="612"/>
      <c r="BE6" s="612"/>
      <c r="BF6" s="613"/>
      <c r="BG6" s="614">
        <v>1062935</v>
      </c>
      <c r="BH6" s="615"/>
      <c r="BI6" s="615"/>
      <c r="BJ6" s="615"/>
      <c r="BK6" s="615"/>
      <c r="BL6" s="615"/>
      <c r="BM6" s="615"/>
      <c r="BN6" s="616"/>
      <c r="BO6" s="650">
        <v>100</v>
      </c>
      <c r="BP6" s="650"/>
      <c r="BQ6" s="650"/>
      <c r="BR6" s="650"/>
      <c r="BS6" s="651">
        <v>15444</v>
      </c>
      <c r="BT6" s="651"/>
      <c r="BU6" s="651"/>
      <c r="BV6" s="651"/>
      <c r="BW6" s="651"/>
      <c r="BX6" s="651"/>
      <c r="BY6" s="651"/>
      <c r="BZ6" s="651"/>
      <c r="CA6" s="651"/>
      <c r="CB6" s="682"/>
      <c r="CD6" s="663" t="s">
        <v>222</v>
      </c>
      <c r="CE6" s="664"/>
      <c r="CF6" s="664"/>
      <c r="CG6" s="664"/>
      <c r="CH6" s="664"/>
      <c r="CI6" s="664"/>
      <c r="CJ6" s="664"/>
      <c r="CK6" s="664"/>
      <c r="CL6" s="664"/>
      <c r="CM6" s="664"/>
      <c r="CN6" s="664"/>
      <c r="CO6" s="664"/>
      <c r="CP6" s="664"/>
      <c r="CQ6" s="665"/>
      <c r="CR6" s="614">
        <v>76876</v>
      </c>
      <c r="CS6" s="615"/>
      <c r="CT6" s="615"/>
      <c r="CU6" s="615"/>
      <c r="CV6" s="615"/>
      <c r="CW6" s="615"/>
      <c r="CX6" s="615"/>
      <c r="CY6" s="616"/>
      <c r="CZ6" s="690">
        <v>0.8</v>
      </c>
      <c r="DA6" s="673"/>
      <c r="DB6" s="673"/>
      <c r="DC6" s="692"/>
      <c r="DD6" s="620" t="s">
        <v>122</v>
      </c>
      <c r="DE6" s="615"/>
      <c r="DF6" s="615"/>
      <c r="DG6" s="615"/>
      <c r="DH6" s="615"/>
      <c r="DI6" s="615"/>
      <c r="DJ6" s="615"/>
      <c r="DK6" s="615"/>
      <c r="DL6" s="615"/>
      <c r="DM6" s="615"/>
      <c r="DN6" s="615"/>
      <c r="DO6" s="615"/>
      <c r="DP6" s="616"/>
      <c r="DQ6" s="620">
        <v>76851</v>
      </c>
      <c r="DR6" s="615"/>
      <c r="DS6" s="615"/>
      <c r="DT6" s="615"/>
      <c r="DU6" s="615"/>
      <c r="DV6" s="615"/>
      <c r="DW6" s="615"/>
      <c r="DX6" s="615"/>
      <c r="DY6" s="615"/>
      <c r="DZ6" s="615"/>
      <c r="EA6" s="615"/>
      <c r="EB6" s="615"/>
      <c r="EC6" s="649"/>
    </row>
    <row r="7" spans="2:143" ht="11.25" customHeight="1" x14ac:dyDescent="0.15">
      <c r="B7" s="611" t="s">
        <v>223</v>
      </c>
      <c r="C7" s="612"/>
      <c r="D7" s="612"/>
      <c r="E7" s="612"/>
      <c r="F7" s="612"/>
      <c r="G7" s="612"/>
      <c r="H7" s="612"/>
      <c r="I7" s="612"/>
      <c r="J7" s="612"/>
      <c r="K7" s="612"/>
      <c r="L7" s="612"/>
      <c r="M7" s="612"/>
      <c r="N7" s="612"/>
      <c r="O7" s="612"/>
      <c r="P7" s="612"/>
      <c r="Q7" s="613"/>
      <c r="R7" s="614">
        <v>356</v>
      </c>
      <c r="S7" s="615"/>
      <c r="T7" s="615"/>
      <c r="U7" s="615"/>
      <c r="V7" s="615"/>
      <c r="W7" s="615"/>
      <c r="X7" s="615"/>
      <c r="Y7" s="616"/>
      <c r="Z7" s="650">
        <v>0</v>
      </c>
      <c r="AA7" s="650"/>
      <c r="AB7" s="650"/>
      <c r="AC7" s="650"/>
      <c r="AD7" s="651">
        <v>356</v>
      </c>
      <c r="AE7" s="651"/>
      <c r="AF7" s="651"/>
      <c r="AG7" s="651"/>
      <c r="AH7" s="651"/>
      <c r="AI7" s="651"/>
      <c r="AJ7" s="651"/>
      <c r="AK7" s="651"/>
      <c r="AL7" s="617">
        <v>0</v>
      </c>
      <c r="AM7" s="618"/>
      <c r="AN7" s="618"/>
      <c r="AO7" s="652"/>
      <c r="AP7" s="611" t="s">
        <v>224</v>
      </c>
      <c r="AQ7" s="612"/>
      <c r="AR7" s="612"/>
      <c r="AS7" s="612"/>
      <c r="AT7" s="612"/>
      <c r="AU7" s="612"/>
      <c r="AV7" s="612"/>
      <c r="AW7" s="612"/>
      <c r="AX7" s="612"/>
      <c r="AY7" s="612"/>
      <c r="AZ7" s="612"/>
      <c r="BA7" s="612"/>
      <c r="BB7" s="612"/>
      <c r="BC7" s="612"/>
      <c r="BD7" s="612"/>
      <c r="BE7" s="612"/>
      <c r="BF7" s="613"/>
      <c r="BG7" s="614">
        <v>478709</v>
      </c>
      <c r="BH7" s="615"/>
      <c r="BI7" s="615"/>
      <c r="BJ7" s="615"/>
      <c r="BK7" s="615"/>
      <c r="BL7" s="615"/>
      <c r="BM7" s="615"/>
      <c r="BN7" s="616"/>
      <c r="BO7" s="650">
        <v>45</v>
      </c>
      <c r="BP7" s="650"/>
      <c r="BQ7" s="650"/>
      <c r="BR7" s="650"/>
      <c r="BS7" s="651">
        <v>15444</v>
      </c>
      <c r="BT7" s="651"/>
      <c r="BU7" s="651"/>
      <c r="BV7" s="651"/>
      <c r="BW7" s="651"/>
      <c r="BX7" s="651"/>
      <c r="BY7" s="651"/>
      <c r="BZ7" s="651"/>
      <c r="CA7" s="651"/>
      <c r="CB7" s="682"/>
      <c r="CD7" s="611" t="s">
        <v>225</v>
      </c>
      <c r="CE7" s="612"/>
      <c r="CF7" s="612"/>
      <c r="CG7" s="612"/>
      <c r="CH7" s="612"/>
      <c r="CI7" s="612"/>
      <c r="CJ7" s="612"/>
      <c r="CK7" s="612"/>
      <c r="CL7" s="612"/>
      <c r="CM7" s="612"/>
      <c r="CN7" s="612"/>
      <c r="CO7" s="612"/>
      <c r="CP7" s="612"/>
      <c r="CQ7" s="613"/>
      <c r="CR7" s="614">
        <v>1523090</v>
      </c>
      <c r="CS7" s="615"/>
      <c r="CT7" s="615"/>
      <c r="CU7" s="615"/>
      <c r="CV7" s="615"/>
      <c r="CW7" s="615"/>
      <c r="CX7" s="615"/>
      <c r="CY7" s="616"/>
      <c r="CZ7" s="650">
        <v>15.9</v>
      </c>
      <c r="DA7" s="650"/>
      <c r="DB7" s="650"/>
      <c r="DC7" s="650"/>
      <c r="DD7" s="620">
        <v>685619</v>
      </c>
      <c r="DE7" s="615"/>
      <c r="DF7" s="615"/>
      <c r="DG7" s="615"/>
      <c r="DH7" s="615"/>
      <c r="DI7" s="615"/>
      <c r="DJ7" s="615"/>
      <c r="DK7" s="615"/>
      <c r="DL7" s="615"/>
      <c r="DM7" s="615"/>
      <c r="DN7" s="615"/>
      <c r="DO7" s="615"/>
      <c r="DP7" s="616"/>
      <c r="DQ7" s="620">
        <v>783739</v>
      </c>
      <c r="DR7" s="615"/>
      <c r="DS7" s="615"/>
      <c r="DT7" s="615"/>
      <c r="DU7" s="615"/>
      <c r="DV7" s="615"/>
      <c r="DW7" s="615"/>
      <c r="DX7" s="615"/>
      <c r="DY7" s="615"/>
      <c r="DZ7" s="615"/>
      <c r="EA7" s="615"/>
      <c r="EB7" s="615"/>
      <c r="EC7" s="649"/>
    </row>
    <row r="8" spans="2:143" ht="11.25" customHeight="1" x14ac:dyDescent="0.15">
      <c r="B8" s="611" t="s">
        <v>226</v>
      </c>
      <c r="C8" s="612"/>
      <c r="D8" s="612"/>
      <c r="E8" s="612"/>
      <c r="F8" s="612"/>
      <c r="G8" s="612"/>
      <c r="H8" s="612"/>
      <c r="I8" s="612"/>
      <c r="J8" s="612"/>
      <c r="K8" s="612"/>
      <c r="L8" s="612"/>
      <c r="M8" s="612"/>
      <c r="N8" s="612"/>
      <c r="O8" s="612"/>
      <c r="P8" s="612"/>
      <c r="Q8" s="613"/>
      <c r="R8" s="614">
        <v>3322</v>
      </c>
      <c r="S8" s="615"/>
      <c r="T8" s="615"/>
      <c r="U8" s="615"/>
      <c r="V8" s="615"/>
      <c r="W8" s="615"/>
      <c r="X8" s="615"/>
      <c r="Y8" s="616"/>
      <c r="Z8" s="650">
        <v>0</v>
      </c>
      <c r="AA8" s="650"/>
      <c r="AB8" s="650"/>
      <c r="AC8" s="650"/>
      <c r="AD8" s="651">
        <v>3322</v>
      </c>
      <c r="AE8" s="651"/>
      <c r="AF8" s="651"/>
      <c r="AG8" s="651"/>
      <c r="AH8" s="651"/>
      <c r="AI8" s="651"/>
      <c r="AJ8" s="651"/>
      <c r="AK8" s="651"/>
      <c r="AL8" s="617">
        <v>0.1</v>
      </c>
      <c r="AM8" s="618"/>
      <c r="AN8" s="618"/>
      <c r="AO8" s="652"/>
      <c r="AP8" s="611" t="s">
        <v>227</v>
      </c>
      <c r="AQ8" s="612"/>
      <c r="AR8" s="612"/>
      <c r="AS8" s="612"/>
      <c r="AT8" s="612"/>
      <c r="AU8" s="612"/>
      <c r="AV8" s="612"/>
      <c r="AW8" s="612"/>
      <c r="AX8" s="612"/>
      <c r="AY8" s="612"/>
      <c r="AZ8" s="612"/>
      <c r="BA8" s="612"/>
      <c r="BB8" s="612"/>
      <c r="BC8" s="612"/>
      <c r="BD8" s="612"/>
      <c r="BE8" s="612"/>
      <c r="BF8" s="613"/>
      <c r="BG8" s="614">
        <v>12732</v>
      </c>
      <c r="BH8" s="615"/>
      <c r="BI8" s="615"/>
      <c r="BJ8" s="615"/>
      <c r="BK8" s="615"/>
      <c r="BL8" s="615"/>
      <c r="BM8" s="615"/>
      <c r="BN8" s="616"/>
      <c r="BO8" s="650">
        <v>1.2</v>
      </c>
      <c r="BP8" s="650"/>
      <c r="BQ8" s="650"/>
      <c r="BR8" s="650"/>
      <c r="BS8" s="651" t="s">
        <v>122</v>
      </c>
      <c r="BT8" s="651"/>
      <c r="BU8" s="651"/>
      <c r="BV8" s="651"/>
      <c r="BW8" s="651"/>
      <c r="BX8" s="651"/>
      <c r="BY8" s="651"/>
      <c r="BZ8" s="651"/>
      <c r="CA8" s="651"/>
      <c r="CB8" s="682"/>
      <c r="CD8" s="611" t="s">
        <v>228</v>
      </c>
      <c r="CE8" s="612"/>
      <c r="CF8" s="612"/>
      <c r="CG8" s="612"/>
      <c r="CH8" s="612"/>
      <c r="CI8" s="612"/>
      <c r="CJ8" s="612"/>
      <c r="CK8" s="612"/>
      <c r="CL8" s="612"/>
      <c r="CM8" s="612"/>
      <c r="CN8" s="612"/>
      <c r="CO8" s="612"/>
      <c r="CP8" s="612"/>
      <c r="CQ8" s="613"/>
      <c r="CR8" s="614">
        <v>1430644</v>
      </c>
      <c r="CS8" s="615"/>
      <c r="CT8" s="615"/>
      <c r="CU8" s="615"/>
      <c r="CV8" s="615"/>
      <c r="CW8" s="615"/>
      <c r="CX8" s="615"/>
      <c r="CY8" s="616"/>
      <c r="CZ8" s="650">
        <v>15</v>
      </c>
      <c r="DA8" s="650"/>
      <c r="DB8" s="650"/>
      <c r="DC8" s="650"/>
      <c r="DD8" s="620">
        <v>2890</v>
      </c>
      <c r="DE8" s="615"/>
      <c r="DF8" s="615"/>
      <c r="DG8" s="615"/>
      <c r="DH8" s="615"/>
      <c r="DI8" s="615"/>
      <c r="DJ8" s="615"/>
      <c r="DK8" s="615"/>
      <c r="DL8" s="615"/>
      <c r="DM8" s="615"/>
      <c r="DN8" s="615"/>
      <c r="DO8" s="615"/>
      <c r="DP8" s="616"/>
      <c r="DQ8" s="620">
        <v>816602</v>
      </c>
      <c r="DR8" s="615"/>
      <c r="DS8" s="615"/>
      <c r="DT8" s="615"/>
      <c r="DU8" s="615"/>
      <c r="DV8" s="615"/>
      <c r="DW8" s="615"/>
      <c r="DX8" s="615"/>
      <c r="DY8" s="615"/>
      <c r="DZ8" s="615"/>
      <c r="EA8" s="615"/>
      <c r="EB8" s="615"/>
      <c r="EC8" s="649"/>
    </row>
    <row r="9" spans="2:143" ht="11.25" customHeight="1" x14ac:dyDescent="0.15">
      <c r="B9" s="611" t="s">
        <v>229</v>
      </c>
      <c r="C9" s="612"/>
      <c r="D9" s="612"/>
      <c r="E9" s="612"/>
      <c r="F9" s="612"/>
      <c r="G9" s="612"/>
      <c r="H9" s="612"/>
      <c r="I9" s="612"/>
      <c r="J9" s="612"/>
      <c r="K9" s="612"/>
      <c r="L9" s="612"/>
      <c r="M9" s="612"/>
      <c r="N9" s="612"/>
      <c r="O9" s="612"/>
      <c r="P9" s="612"/>
      <c r="Q9" s="613"/>
      <c r="R9" s="614">
        <v>3850</v>
      </c>
      <c r="S9" s="615"/>
      <c r="T9" s="615"/>
      <c r="U9" s="615"/>
      <c r="V9" s="615"/>
      <c r="W9" s="615"/>
      <c r="X9" s="615"/>
      <c r="Y9" s="616"/>
      <c r="Z9" s="650">
        <v>0</v>
      </c>
      <c r="AA9" s="650"/>
      <c r="AB9" s="650"/>
      <c r="AC9" s="650"/>
      <c r="AD9" s="651">
        <v>3850</v>
      </c>
      <c r="AE9" s="651"/>
      <c r="AF9" s="651"/>
      <c r="AG9" s="651"/>
      <c r="AH9" s="651"/>
      <c r="AI9" s="651"/>
      <c r="AJ9" s="651"/>
      <c r="AK9" s="651"/>
      <c r="AL9" s="617">
        <v>0.1</v>
      </c>
      <c r="AM9" s="618"/>
      <c r="AN9" s="618"/>
      <c r="AO9" s="652"/>
      <c r="AP9" s="611" t="s">
        <v>230</v>
      </c>
      <c r="AQ9" s="612"/>
      <c r="AR9" s="612"/>
      <c r="AS9" s="612"/>
      <c r="AT9" s="612"/>
      <c r="AU9" s="612"/>
      <c r="AV9" s="612"/>
      <c r="AW9" s="612"/>
      <c r="AX9" s="612"/>
      <c r="AY9" s="612"/>
      <c r="AZ9" s="612"/>
      <c r="BA9" s="612"/>
      <c r="BB9" s="612"/>
      <c r="BC9" s="612"/>
      <c r="BD9" s="612"/>
      <c r="BE9" s="612"/>
      <c r="BF9" s="613"/>
      <c r="BG9" s="614">
        <v>397973</v>
      </c>
      <c r="BH9" s="615"/>
      <c r="BI9" s="615"/>
      <c r="BJ9" s="615"/>
      <c r="BK9" s="615"/>
      <c r="BL9" s="615"/>
      <c r="BM9" s="615"/>
      <c r="BN9" s="616"/>
      <c r="BO9" s="650">
        <v>37.4</v>
      </c>
      <c r="BP9" s="650"/>
      <c r="BQ9" s="650"/>
      <c r="BR9" s="650"/>
      <c r="BS9" s="651" t="s">
        <v>122</v>
      </c>
      <c r="BT9" s="651"/>
      <c r="BU9" s="651"/>
      <c r="BV9" s="651"/>
      <c r="BW9" s="651"/>
      <c r="BX9" s="651"/>
      <c r="BY9" s="651"/>
      <c r="BZ9" s="651"/>
      <c r="CA9" s="651"/>
      <c r="CB9" s="682"/>
      <c r="CD9" s="611" t="s">
        <v>231</v>
      </c>
      <c r="CE9" s="612"/>
      <c r="CF9" s="612"/>
      <c r="CG9" s="612"/>
      <c r="CH9" s="612"/>
      <c r="CI9" s="612"/>
      <c r="CJ9" s="612"/>
      <c r="CK9" s="612"/>
      <c r="CL9" s="612"/>
      <c r="CM9" s="612"/>
      <c r="CN9" s="612"/>
      <c r="CO9" s="612"/>
      <c r="CP9" s="612"/>
      <c r="CQ9" s="613"/>
      <c r="CR9" s="614">
        <v>750174</v>
      </c>
      <c r="CS9" s="615"/>
      <c r="CT9" s="615"/>
      <c r="CU9" s="615"/>
      <c r="CV9" s="615"/>
      <c r="CW9" s="615"/>
      <c r="CX9" s="615"/>
      <c r="CY9" s="616"/>
      <c r="CZ9" s="650">
        <v>7.8</v>
      </c>
      <c r="DA9" s="650"/>
      <c r="DB9" s="650"/>
      <c r="DC9" s="650"/>
      <c r="DD9" s="620">
        <v>48040</v>
      </c>
      <c r="DE9" s="615"/>
      <c r="DF9" s="615"/>
      <c r="DG9" s="615"/>
      <c r="DH9" s="615"/>
      <c r="DI9" s="615"/>
      <c r="DJ9" s="615"/>
      <c r="DK9" s="615"/>
      <c r="DL9" s="615"/>
      <c r="DM9" s="615"/>
      <c r="DN9" s="615"/>
      <c r="DO9" s="615"/>
      <c r="DP9" s="616"/>
      <c r="DQ9" s="620">
        <v>583416</v>
      </c>
      <c r="DR9" s="615"/>
      <c r="DS9" s="615"/>
      <c r="DT9" s="615"/>
      <c r="DU9" s="615"/>
      <c r="DV9" s="615"/>
      <c r="DW9" s="615"/>
      <c r="DX9" s="615"/>
      <c r="DY9" s="615"/>
      <c r="DZ9" s="615"/>
      <c r="EA9" s="615"/>
      <c r="EB9" s="615"/>
      <c r="EC9" s="649"/>
    </row>
    <row r="10" spans="2:143" ht="11.25" customHeight="1" x14ac:dyDescent="0.15">
      <c r="B10" s="611" t="s">
        <v>232</v>
      </c>
      <c r="C10" s="612"/>
      <c r="D10" s="612"/>
      <c r="E10" s="612"/>
      <c r="F10" s="612"/>
      <c r="G10" s="612"/>
      <c r="H10" s="612"/>
      <c r="I10" s="612"/>
      <c r="J10" s="612"/>
      <c r="K10" s="612"/>
      <c r="L10" s="612"/>
      <c r="M10" s="612"/>
      <c r="N10" s="612"/>
      <c r="O10" s="612"/>
      <c r="P10" s="612"/>
      <c r="Q10" s="613"/>
      <c r="R10" s="614" t="s">
        <v>122</v>
      </c>
      <c r="S10" s="615"/>
      <c r="T10" s="615"/>
      <c r="U10" s="615"/>
      <c r="V10" s="615"/>
      <c r="W10" s="615"/>
      <c r="X10" s="615"/>
      <c r="Y10" s="616"/>
      <c r="Z10" s="650" t="s">
        <v>122</v>
      </c>
      <c r="AA10" s="650"/>
      <c r="AB10" s="650"/>
      <c r="AC10" s="650"/>
      <c r="AD10" s="651" t="s">
        <v>122</v>
      </c>
      <c r="AE10" s="651"/>
      <c r="AF10" s="651"/>
      <c r="AG10" s="651"/>
      <c r="AH10" s="651"/>
      <c r="AI10" s="651"/>
      <c r="AJ10" s="651"/>
      <c r="AK10" s="651"/>
      <c r="AL10" s="617" t="s">
        <v>122</v>
      </c>
      <c r="AM10" s="618"/>
      <c r="AN10" s="618"/>
      <c r="AO10" s="652"/>
      <c r="AP10" s="611" t="s">
        <v>233</v>
      </c>
      <c r="AQ10" s="612"/>
      <c r="AR10" s="612"/>
      <c r="AS10" s="612"/>
      <c r="AT10" s="612"/>
      <c r="AU10" s="612"/>
      <c r="AV10" s="612"/>
      <c r="AW10" s="612"/>
      <c r="AX10" s="612"/>
      <c r="AY10" s="612"/>
      <c r="AZ10" s="612"/>
      <c r="BA10" s="612"/>
      <c r="BB10" s="612"/>
      <c r="BC10" s="612"/>
      <c r="BD10" s="612"/>
      <c r="BE10" s="612"/>
      <c r="BF10" s="613"/>
      <c r="BG10" s="614">
        <v>33442</v>
      </c>
      <c r="BH10" s="615"/>
      <c r="BI10" s="615"/>
      <c r="BJ10" s="615"/>
      <c r="BK10" s="615"/>
      <c r="BL10" s="615"/>
      <c r="BM10" s="615"/>
      <c r="BN10" s="616"/>
      <c r="BO10" s="650">
        <v>3.1</v>
      </c>
      <c r="BP10" s="650"/>
      <c r="BQ10" s="650"/>
      <c r="BR10" s="650"/>
      <c r="BS10" s="651">
        <v>5569</v>
      </c>
      <c r="BT10" s="651"/>
      <c r="BU10" s="651"/>
      <c r="BV10" s="651"/>
      <c r="BW10" s="651"/>
      <c r="BX10" s="651"/>
      <c r="BY10" s="651"/>
      <c r="BZ10" s="651"/>
      <c r="CA10" s="651"/>
      <c r="CB10" s="682"/>
      <c r="CD10" s="611" t="s">
        <v>234</v>
      </c>
      <c r="CE10" s="612"/>
      <c r="CF10" s="612"/>
      <c r="CG10" s="612"/>
      <c r="CH10" s="612"/>
      <c r="CI10" s="612"/>
      <c r="CJ10" s="612"/>
      <c r="CK10" s="612"/>
      <c r="CL10" s="612"/>
      <c r="CM10" s="612"/>
      <c r="CN10" s="612"/>
      <c r="CO10" s="612"/>
      <c r="CP10" s="612"/>
      <c r="CQ10" s="613"/>
      <c r="CR10" s="614">
        <v>43</v>
      </c>
      <c r="CS10" s="615"/>
      <c r="CT10" s="615"/>
      <c r="CU10" s="615"/>
      <c r="CV10" s="615"/>
      <c r="CW10" s="615"/>
      <c r="CX10" s="615"/>
      <c r="CY10" s="616"/>
      <c r="CZ10" s="650">
        <v>0</v>
      </c>
      <c r="DA10" s="650"/>
      <c r="DB10" s="650"/>
      <c r="DC10" s="650"/>
      <c r="DD10" s="620" t="s">
        <v>122</v>
      </c>
      <c r="DE10" s="615"/>
      <c r="DF10" s="615"/>
      <c r="DG10" s="615"/>
      <c r="DH10" s="615"/>
      <c r="DI10" s="615"/>
      <c r="DJ10" s="615"/>
      <c r="DK10" s="615"/>
      <c r="DL10" s="615"/>
      <c r="DM10" s="615"/>
      <c r="DN10" s="615"/>
      <c r="DO10" s="615"/>
      <c r="DP10" s="616"/>
      <c r="DQ10" s="620">
        <v>43</v>
      </c>
      <c r="DR10" s="615"/>
      <c r="DS10" s="615"/>
      <c r="DT10" s="615"/>
      <c r="DU10" s="615"/>
      <c r="DV10" s="615"/>
      <c r="DW10" s="615"/>
      <c r="DX10" s="615"/>
      <c r="DY10" s="615"/>
      <c r="DZ10" s="615"/>
      <c r="EA10" s="615"/>
      <c r="EB10" s="615"/>
      <c r="EC10" s="649"/>
    </row>
    <row r="11" spans="2:143" ht="11.25" customHeight="1" x14ac:dyDescent="0.15">
      <c r="B11" s="611" t="s">
        <v>235</v>
      </c>
      <c r="C11" s="612"/>
      <c r="D11" s="612"/>
      <c r="E11" s="612"/>
      <c r="F11" s="612"/>
      <c r="G11" s="612"/>
      <c r="H11" s="612"/>
      <c r="I11" s="612"/>
      <c r="J11" s="612"/>
      <c r="K11" s="612"/>
      <c r="L11" s="612"/>
      <c r="M11" s="612"/>
      <c r="N11" s="612"/>
      <c r="O11" s="612"/>
      <c r="P11" s="612"/>
      <c r="Q11" s="613"/>
      <c r="R11" s="614">
        <v>180966</v>
      </c>
      <c r="S11" s="615"/>
      <c r="T11" s="615"/>
      <c r="U11" s="615"/>
      <c r="V11" s="615"/>
      <c r="W11" s="615"/>
      <c r="X11" s="615"/>
      <c r="Y11" s="616"/>
      <c r="Z11" s="617">
        <v>1.8</v>
      </c>
      <c r="AA11" s="618"/>
      <c r="AB11" s="618"/>
      <c r="AC11" s="619"/>
      <c r="AD11" s="620">
        <v>180966</v>
      </c>
      <c r="AE11" s="615"/>
      <c r="AF11" s="615"/>
      <c r="AG11" s="615"/>
      <c r="AH11" s="615"/>
      <c r="AI11" s="615"/>
      <c r="AJ11" s="615"/>
      <c r="AK11" s="616"/>
      <c r="AL11" s="617">
        <v>3.5</v>
      </c>
      <c r="AM11" s="618"/>
      <c r="AN11" s="618"/>
      <c r="AO11" s="652"/>
      <c r="AP11" s="611" t="s">
        <v>236</v>
      </c>
      <c r="AQ11" s="612"/>
      <c r="AR11" s="612"/>
      <c r="AS11" s="612"/>
      <c r="AT11" s="612"/>
      <c r="AU11" s="612"/>
      <c r="AV11" s="612"/>
      <c r="AW11" s="612"/>
      <c r="AX11" s="612"/>
      <c r="AY11" s="612"/>
      <c r="AZ11" s="612"/>
      <c r="BA11" s="612"/>
      <c r="BB11" s="612"/>
      <c r="BC11" s="612"/>
      <c r="BD11" s="612"/>
      <c r="BE11" s="612"/>
      <c r="BF11" s="613"/>
      <c r="BG11" s="614">
        <v>34562</v>
      </c>
      <c r="BH11" s="615"/>
      <c r="BI11" s="615"/>
      <c r="BJ11" s="615"/>
      <c r="BK11" s="615"/>
      <c r="BL11" s="615"/>
      <c r="BM11" s="615"/>
      <c r="BN11" s="616"/>
      <c r="BO11" s="650">
        <v>3.3</v>
      </c>
      <c r="BP11" s="650"/>
      <c r="BQ11" s="650"/>
      <c r="BR11" s="650"/>
      <c r="BS11" s="651">
        <v>9875</v>
      </c>
      <c r="BT11" s="651"/>
      <c r="BU11" s="651"/>
      <c r="BV11" s="651"/>
      <c r="BW11" s="651"/>
      <c r="BX11" s="651"/>
      <c r="BY11" s="651"/>
      <c r="BZ11" s="651"/>
      <c r="CA11" s="651"/>
      <c r="CB11" s="682"/>
      <c r="CD11" s="611" t="s">
        <v>237</v>
      </c>
      <c r="CE11" s="612"/>
      <c r="CF11" s="612"/>
      <c r="CG11" s="612"/>
      <c r="CH11" s="612"/>
      <c r="CI11" s="612"/>
      <c r="CJ11" s="612"/>
      <c r="CK11" s="612"/>
      <c r="CL11" s="612"/>
      <c r="CM11" s="612"/>
      <c r="CN11" s="612"/>
      <c r="CO11" s="612"/>
      <c r="CP11" s="612"/>
      <c r="CQ11" s="613"/>
      <c r="CR11" s="614">
        <v>1393962</v>
      </c>
      <c r="CS11" s="615"/>
      <c r="CT11" s="615"/>
      <c r="CU11" s="615"/>
      <c r="CV11" s="615"/>
      <c r="CW11" s="615"/>
      <c r="CX11" s="615"/>
      <c r="CY11" s="616"/>
      <c r="CZ11" s="650">
        <v>14.6</v>
      </c>
      <c r="DA11" s="650"/>
      <c r="DB11" s="650"/>
      <c r="DC11" s="650"/>
      <c r="DD11" s="620">
        <v>421789</v>
      </c>
      <c r="DE11" s="615"/>
      <c r="DF11" s="615"/>
      <c r="DG11" s="615"/>
      <c r="DH11" s="615"/>
      <c r="DI11" s="615"/>
      <c r="DJ11" s="615"/>
      <c r="DK11" s="615"/>
      <c r="DL11" s="615"/>
      <c r="DM11" s="615"/>
      <c r="DN11" s="615"/>
      <c r="DO11" s="615"/>
      <c r="DP11" s="616"/>
      <c r="DQ11" s="620">
        <v>355028</v>
      </c>
      <c r="DR11" s="615"/>
      <c r="DS11" s="615"/>
      <c r="DT11" s="615"/>
      <c r="DU11" s="615"/>
      <c r="DV11" s="615"/>
      <c r="DW11" s="615"/>
      <c r="DX11" s="615"/>
      <c r="DY11" s="615"/>
      <c r="DZ11" s="615"/>
      <c r="EA11" s="615"/>
      <c r="EB11" s="615"/>
      <c r="EC11" s="649"/>
    </row>
    <row r="12" spans="2:143" ht="11.25" customHeight="1" x14ac:dyDescent="0.15">
      <c r="B12" s="611" t="s">
        <v>238</v>
      </c>
      <c r="C12" s="612"/>
      <c r="D12" s="612"/>
      <c r="E12" s="612"/>
      <c r="F12" s="612"/>
      <c r="G12" s="612"/>
      <c r="H12" s="612"/>
      <c r="I12" s="612"/>
      <c r="J12" s="612"/>
      <c r="K12" s="612"/>
      <c r="L12" s="612"/>
      <c r="M12" s="612"/>
      <c r="N12" s="612"/>
      <c r="O12" s="612"/>
      <c r="P12" s="612"/>
      <c r="Q12" s="613"/>
      <c r="R12" s="614">
        <v>3341</v>
      </c>
      <c r="S12" s="615"/>
      <c r="T12" s="615"/>
      <c r="U12" s="615"/>
      <c r="V12" s="615"/>
      <c r="W12" s="615"/>
      <c r="X12" s="615"/>
      <c r="Y12" s="616"/>
      <c r="Z12" s="650">
        <v>0</v>
      </c>
      <c r="AA12" s="650"/>
      <c r="AB12" s="650"/>
      <c r="AC12" s="650"/>
      <c r="AD12" s="651">
        <v>3341</v>
      </c>
      <c r="AE12" s="651"/>
      <c r="AF12" s="651"/>
      <c r="AG12" s="651"/>
      <c r="AH12" s="651"/>
      <c r="AI12" s="651"/>
      <c r="AJ12" s="651"/>
      <c r="AK12" s="651"/>
      <c r="AL12" s="617">
        <v>0.1</v>
      </c>
      <c r="AM12" s="618"/>
      <c r="AN12" s="618"/>
      <c r="AO12" s="652"/>
      <c r="AP12" s="611" t="s">
        <v>239</v>
      </c>
      <c r="AQ12" s="612"/>
      <c r="AR12" s="612"/>
      <c r="AS12" s="612"/>
      <c r="AT12" s="612"/>
      <c r="AU12" s="612"/>
      <c r="AV12" s="612"/>
      <c r="AW12" s="612"/>
      <c r="AX12" s="612"/>
      <c r="AY12" s="612"/>
      <c r="AZ12" s="612"/>
      <c r="BA12" s="612"/>
      <c r="BB12" s="612"/>
      <c r="BC12" s="612"/>
      <c r="BD12" s="612"/>
      <c r="BE12" s="612"/>
      <c r="BF12" s="613"/>
      <c r="BG12" s="614">
        <v>489217</v>
      </c>
      <c r="BH12" s="615"/>
      <c r="BI12" s="615"/>
      <c r="BJ12" s="615"/>
      <c r="BK12" s="615"/>
      <c r="BL12" s="615"/>
      <c r="BM12" s="615"/>
      <c r="BN12" s="616"/>
      <c r="BO12" s="650">
        <v>46</v>
      </c>
      <c r="BP12" s="650"/>
      <c r="BQ12" s="650"/>
      <c r="BR12" s="650"/>
      <c r="BS12" s="651" t="s">
        <v>122</v>
      </c>
      <c r="BT12" s="651"/>
      <c r="BU12" s="651"/>
      <c r="BV12" s="651"/>
      <c r="BW12" s="651"/>
      <c r="BX12" s="651"/>
      <c r="BY12" s="651"/>
      <c r="BZ12" s="651"/>
      <c r="CA12" s="651"/>
      <c r="CB12" s="682"/>
      <c r="CD12" s="611" t="s">
        <v>240</v>
      </c>
      <c r="CE12" s="612"/>
      <c r="CF12" s="612"/>
      <c r="CG12" s="612"/>
      <c r="CH12" s="612"/>
      <c r="CI12" s="612"/>
      <c r="CJ12" s="612"/>
      <c r="CK12" s="612"/>
      <c r="CL12" s="612"/>
      <c r="CM12" s="612"/>
      <c r="CN12" s="612"/>
      <c r="CO12" s="612"/>
      <c r="CP12" s="612"/>
      <c r="CQ12" s="613"/>
      <c r="CR12" s="614">
        <v>179878</v>
      </c>
      <c r="CS12" s="615"/>
      <c r="CT12" s="615"/>
      <c r="CU12" s="615"/>
      <c r="CV12" s="615"/>
      <c r="CW12" s="615"/>
      <c r="CX12" s="615"/>
      <c r="CY12" s="616"/>
      <c r="CZ12" s="650">
        <v>1.9</v>
      </c>
      <c r="DA12" s="650"/>
      <c r="DB12" s="650"/>
      <c r="DC12" s="650"/>
      <c r="DD12" s="620">
        <v>1100</v>
      </c>
      <c r="DE12" s="615"/>
      <c r="DF12" s="615"/>
      <c r="DG12" s="615"/>
      <c r="DH12" s="615"/>
      <c r="DI12" s="615"/>
      <c r="DJ12" s="615"/>
      <c r="DK12" s="615"/>
      <c r="DL12" s="615"/>
      <c r="DM12" s="615"/>
      <c r="DN12" s="615"/>
      <c r="DO12" s="615"/>
      <c r="DP12" s="616"/>
      <c r="DQ12" s="620">
        <v>154721</v>
      </c>
      <c r="DR12" s="615"/>
      <c r="DS12" s="615"/>
      <c r="DT12" s="615"/>
      <c r="DU12" s="615"/>
      <c r="DV12" s="615"/>
      <c r="DW12" s="615"/>
      <c r="DX12" s="615"/>
      <c r="DY12" s="615"/>
      <c r="DZ12" s="615"/>
      <c r="EA12" s="615"/>
      <c r="EB12" s="615"/>
      <c r="EC12" s="649"/>
    </row>
    <row r="13" spans="2:143" ht="11.25" customHeight="1" x14ac:dyDescent="0.15">
      <c r="B13" s="611" t="s">
        <v>241</v>
      </c>
      <c r="C13" s="612"/>
      <c r="D13" s="612"/>
      <c r="E13" s="612"/>
      <c r="F13" s="612"/>
      <c r="G13" s="612"/>
      <c r="H13" s="612"/>
      <c r="I13" s="612"/>
      <c r="J13" s="612"/>
      <c r="K13" s="612"/>
      <c r="L13" s="612"/>
      <c r="M13" s="612"/>
      <c r="N13" s="612"/>
      <c r="O13" s="612"/>
      <c r="P13" s="612"/>
      <c r="Q13" s="613"/>
      <c r="R13" s="614" t="s">
        <v>122</v>
      </c>
      <c r="S13" s="615"/>
      <c r="T13" s="615"/>
      <c r="U13" s="615"/>
      <c r="V13" s="615"/>
      <c r="W13" s="615"/>
      <c r="X13" s="615"/>
      <c r="Y13" s="616"/>
      <c r="Z13" s="650" t="s">
        <v>122</v>
      </c>
      <c r="AA13" s="650"/>
      <c r="AB13" s="650"/>
      <c r="AC13" s="650"/>
      <c r="AD13" s="651" t="s">
        <v>122</v>
      </c>
      <c r="AE13" s="651"/>
      <c r="AF13" s="651"/>
      <c r="AG13" s="651"/>
      <c r="AH13" s="651"/>
      <c r="AI13" s="651"/>
      <c r="AJ13" s="651"/>
      <c r="AK13" s="651"/>
      <c r="AL13" s="617" t="s">
        <v>122</v>
      </c>
      <c r="AM13" s="618"/>
      <c r="AN13" s="618"/>
      <c r="AO13" s="652"/>
      <c r="AP13" s="611" t="s">
        <v>242</v>
      </c>
      <c r="AQ13" s="612"/>
      <c r="AR13" s="612"/>
      <c r="AS13" s="612"/>
      <c r="AT13" s="612"/>
      <c r="AU13" s="612"/>
      <c r="AV13" s="612"/>
      <c r="AW13" s="612"/>
      <c r="AX13" s="612"/>
      <c r="AY13" s="612"/>
      <c r="AZ13" s="612"/>
      <c r="BA13" s="612"/>
      <c r="BB13" s="612"/>
      <c r="BC13" s="612"/>
      <c r="BD13" s="612"/>
      <c r="BE13" s="612"/>
      <c r="BF13" s="613"/>
      <c r="BG13" s="614">
        <v>485791</v>
      </c>
      <c r="BH13" s="615"/>
      <c r="BI13" s="615"/>
      <c r="BJ13" s="615"/>
      <c r="BK13" s="615"/>
      <c r="BL13" s="615"/>
      <c r="BM13" s="615"/>
      <c r="BN13" s="616"/>
      <c r="BO13" s="650">
        <v>45.7</v>
      </c>
      <c r="BP13" s="650"/>
      <c r="BQ13" s="650"/>
      <c r="BR13" s="650"/>
      <c r="BS13" s="651" t="s">
        <v>122</v>
      </c>
      <c r="BT13" s="651"/>
      <c r="BU13" s="651"/>
      <c r="BV13" s="651"/>
      <c r="BW13" s="651"/>
      <c r="BX13" s="651"/>
      <c r="BY13" s="651"/>
      <c r="BZ13" s="651"/>
      <c r="CA13" s="651"/>
      <c r="CB13" s="682"/>
      <c r="CD13" s="611" t="s">
        <v>243</v>
      </c>
      <c r="CE13" s="612"/>
      <c r="CF13" s="612"/>
      <c r="CG13" s="612"/>
      <c r="CH13" s="612"/>
      <c r="CI13" s="612"/>
      <c r="CJ13" s="612"/>
      <c r="CK13" s="612"/>
      <c r="CL13" s="612"/>
      <c r="CM13" s="612"/>
      <c r="CN13" s="612"/>
      <c r="CO13" s="612"/>
      <c r="CP13" s="612"/>
      <c r="CQ13" s="613"/>
      <c r="CR13" s="614">
        <v>726906</v>
      </c>
      <c r="CS13" s="615"/>
      <c r="CT13" s="615"/>
      <c r="CU13" s="615"/>
      <c r="CV13" s="615"/>
      <c r="CW13" s="615"/>
      <c r="CX13" s="615"/>
      <c r="CY13" s="616"/>
      <c r="CZ13" s="650">
        <v>7.6</v>
      </c>
      <c r="DA13" s="650"/>
      <c r="DB13" s="650"/>
      <c r="DC13" s="650"/>
      <c r="DD13" s="620">
        <v>196575</v>
      </c>
      <c r="DE13" s="615"/>
      <c r="DF13" s="615"/>
      <c r="DG13" s="615"/>
      <c r="DH13" s="615"/>
      <c r="DI13" s="615"/>
      <c r="DJ13" s="615"/>
      <c r="DK13" s="615"/>
      <c r="DL13" s="615"/>
      <c r="DM13" s="615"/>
      <c r="DN13" s="615"/>
      <c r="DO13" s="615"/>
      <c r="DP13" s="616"/>
      <c r="DQ13" s="620">
        <v>515185</v>
      </c>
      <c r="DR13" s="615"/>
      <c r="DS13" s="615"/>
      <c r="DT13" s="615"/>
      <c r="DU13" s="615"/>
      <c r="DV13" s="615"/>
      <c r="DW13" s="615"/>
      <c r="DX13" s="615"/>
      <c r="DY13" s="615"/>
      <c r="DZ13" s="615"/>
      <c r="EA13" s="615"/>
      <c r="EB13" s="615"/>
      <c r="EC13" s="649"/>
    </row>
    <row r="14" spans="2:143" ht="11.25" customHeight="1" x14ac:dyDescent="0.15">
      <c r="B14" s="611" t="s">
        <v>244</v>
      </c>
      <c r="C14" s="612"/>
      <c r="D14" s="612"/>
      <c r="E14" s="612"/>
      <c r="F14" s="612"/>
      <c r="G14" s="612"/>
      <c r="H14" s="612"/>
      <c r="I14" s="612"/>
      <c r="J14" s="612"/>
      <c r="K14" s="612"/>
      <c r="L14" s="612"/>
      <c r="M14" s="612"/>
      <c r="N14" s="612"/>
      <c r="O14" s="612"/>
      <c r="P14" s="612"/>
      <c r="Q14" s="613"/>
      <c r="R14" s="614">
        <v>1576</v>
      </c>
      <c r="S14" s="615"/>
      <c r="T14" s="615"/>
      <c r="U14" s="615"/>
      <c r="V14" s="615"/>
      <c r="W14" s="615"/>
      <c r="X14" s="615"/>
      <c r="Y14" s="616"/>
      <c r="Z14" s="650">
        <v>0</v>
      </c>
      <c r="AA14" s="650"/>
      <c r="AB14" s="650"/>
      <c r="AC14" s="650"/>
      <c r="AD14" s="651">
        <v>1576</v>
      </c>
      <c r="AE14" s="651"/>
      <c r="AF14" s="651"/>
      <c r="AG14" s="651"/>
      <c r="AH14" s="651"/>
      <c r="AI14" s="651"/>
      <c r="AJ14" s="651"/>
      <c r="AK14" s="651"/>
      <c r="AL14" s="617">
        <v>0</v>
      </c>
      <c r="AM14" s="618"/>
      <c r="AN14" s="618"/>
      <c r="AO14" s="652"/>
      <c r="AP14" s="611" t="s">
        <v>245</v>
      </c>
      <c r="AQ14" s="612"/>
      <c r="AR14" s="612"/>
      <c r="AS14" s="612"/>
      <c r="AT14" s="612"/>
      <c r="AU14" s="612"/>
      <c r="AV14" s="612"/>
      <c r="AW14" s="612"/>
      <c r="AX14" s="612"/>
      <c r="AY14" s="612"/>
      <c r="AZ14" s="612"/>
      <c r="BA14" s="612"/>
      <c r="BB14" s="612"/>
      <c r="BC14" s="612"/>
      <c r="BD14" s="612"/>
      <c r="BE14" s="612"/>
      <c r="BF14" s="613"/>
      <c r="BG14" s="614">
        <v>32094</v>
      </c>
      <c r="BH14" s="615"/>
      <c r="BI14" s="615"/>
      <c r="BJ14" s="615"/>
      <c r="BK14" s="615"/>
      <c r="BL14" s="615"/>
      <c r="BM14" s="615"/>
      <c r="BN14" s="616"/>
      <c r="BO14" s="650">
        <v>3</v>
      </c>
      <c r="BP14" s="650"/>
      <c r="BQ14" s="650"/>
      <c r="BR14" s="650"/>
      <c r="BS14" s="651" t="s">
        <v>122</v>
      </c>
      <c r="BT14" s="651"/>
      <c r="BU14" s="651"/>
      <c r="BV14" s="651"/>
      <c r="BW14" s="651"/>
      <c r="BX14" s="651"/>
      <c r="BY14" s="651"/>
      <c r="BZ14" s="651"/>
      <c r="CA14" s="651"/>
      <c r="CB14" s="682"/>
      <c r="CD14" s="611" t="s">
        <v>246</v>
      </c>
      <c r="CE14" s="612"/>
      <c r="CF14" s="612"/>
      <c r="CG14" s="612"/>
      <c r="CH14" s="612"/>
      <c r="CI14" s="612"/>
      <c r="CJ14" s="612"/>
      <c r="CK14" s="612"/>
      <c r="CL14" s="612"/>
      <c r="CM14" s="612"/>
      <c r="CN14" s="612"/>
      <c r="CO14" s="612"/>
      <c r="CP14" s="612"/>
      <c r="CQ14" s="613"/>
      <c r="CR14" s="614">
        <v>740700</v>
      </c>
      <c r="CS14" s="615"/>
      <c r="CT14" s="615"/>
      <c r="CU14" s="615"/>
      <c r="CV14" s="615"/>
      <c r="CW14" s="615"/>
      <c r="CX14" s="615"/>
      <c r="CY14" s="616"/>
      <c r="CZ14" s="650">
        <v>7.7</v>
      </c>
      <c r="DA14" s="650"/>
      <c r="DB14" s="650"/>
      <c r="DC14" s="650"/>
      <c r="DD14" s="620">
        <v>343323</v>
      </c>
      <c r="DE14" s="615"/>
      <c r="DF14" s="615"/>
      <c r="DG14" s="615"/>
      <c r="DH14" s="615"/>
      <c r="DI14" s="615"/>
      <c r="DJ14" s="615"/>
      <c r="DK14" s="615"/>
      <c r="DL14" s="615"/>
      <c r="DM14" s="615"/>
      <c r="DN14" s="615"/>
      <c r="DO14" s="615"/>
      <c r="DP14" s="616"/>
      <c r="DQ14" s="620">
        <v>404300</v>
      </c>
      <c r="DR14" s="615"/>
      <c r="DS14" s="615"/>
      <c r="DT14" s="615"/>
      <c r="DU14" s="615"/>
      <c r="DV14" s="615"/>
      <c r="DW14" s="615"/>
      <c r="DX14" s="615"/>
      <c r="DY14" s="615"/>
      <c r="DZ14" s="615"/>
      <c r="EA14" s="615"/>
      <c r="EB14" s="615"/>
      <c r="EC14" s="649"/>
    </row>
    <row r="15" spans="2:143" ht="11.25" customHeight="1" x14ac:dyDescent="0.15">
      <c r="B15" s="611" t="s">
        <v>247</v>
      </c>
      <c r="C15" s="612"/>
      <c r="D15" s="612"/>
      <c r="E15" s="612"/>
      <c r="F15" s="612"/>
      <c r="G15" s="612"/>
      <c r="H15" s="612"/>
      <c r="I15" s="612"/>
      <c r="J15" s="612"/>
      <c r="K15" s="612"/>
      <c r="L15" s="612"/>
      <c r="M15" s="612"/>
      <c r="N15" s="612"/>
      <c r="O15" s="612"/>
      <c r="P15" s="612"/>
      <c r="Q15" s="613"/>
      <c r="R15" s="614" t="s">
        <v>122</v>
      </c>
      <c r="S15" s="615"/>
      <c r="T15" s="615"/>
      <c r="U15" s="615"/>
      <c r="V15" s="615"/>
      <c r="W15" s="615"/>
      <c r="X15" s="615"/>
      <c r="Y15" s="616"/>
      <c r="Z15" s="650" t="s">
        <v>122</v>
      </c>
      <c r="AA15" s="650"/>
      <c r="AB15" s="650"/>
      <c r="AC15" s="650"/>
      <c r="AD15" s="651" t="s">
        <v>122</v>
      </c>
      <c r="AE15" s="651"/>
      <c r="AF15" s="651"/>
      <c r="AG15" s="651"/>
      <c r="AH15" s="651"/>
      <c r="AI15" s="651"/>
      <c r="AJ15" s="651"/>
      <c r="AK15" s="651"/>
      <c r="AL15" s="617" t="s">
        <v>122</v>
      </c>
      <c r="AM15" s="618"/>
      <c r="AN15" s="618"/>
      <c r="AO15" s="652"/>
      <c r="AP15" s="611" t="s">
        <v>248</v>
      </c>
      <c r="AQ15" s="612"/>
      <c r="AR15" s="612"/>
      <c r="AS15" s="612"/>
      <c r="AT15" s="612"/>
      <c r="AU15" s="612"/>
      <c r="AV15" s="612"/>
      <c r="AW15" s="612"/>
      <c r="AX15" s="612"/>
      <c r="AY15" s="612"/>
      <c r="AZ15" s="612"/>
      <c r="BA15" s="612"/>
      <c r="BB15" s="612"/>
      <c r="BC15" s="612"/>
      <c r="BD15" s="612"/>
      <c r="BE15" s="612"/>
      <c r="BF15" s="613"/>
      <c r="BG15" s="614">
        <v>62915</v>
      </c>
      <c r="BH15" s="615"/>
      <c r="BI15" s="615"/>
      <c r="BJ15" s="615"/>
      <c r="BK15" s="615"/>
      <c r="BL15" s="615"/>
      <c r="BM15" s="615"/>
      <c r="BN15" s="616"/>
      <c r="BO15" s="650">
        <v>5.9</v>
      </c>
      <c r="BP15" s="650"/>
      <c r="BQ15" s="650"/>
      <c r="BR15" s="650"/>
      <c r="BS15" s="651" t="s">
        <v>122</v>
      </c>
      <c r="BT15" s="651"/>
      <c r="BU15" s="651"/>
      <c r="BV15" s="651"/>
      <c r="BW15" s="651"/>
      <c r="BX15" s="651"/>
      <c r="BY15" s="651"/>
      <c r="BZ15" s="651"/>
      <c r="CA15" s="651"/>
      <c r="CB15" s="682"/>
      <c r="CD15" s="611" t="s">
        <v>249</v>
      </c>
      <c r="CE15" s="612"/>
      <c r="CF15" s="612"/>
      <c r="CG15" s="612"/>
      <c r="CH15" s="612"/>
      <c r="CI15" s="612"/>
      <c r="CJ15" s="612"/>
      <c r="CK15" s="612"/>
      <c r="CL15" s="612"/>
      <c r="CM15" s="612"/>
      <c r="CN15" s="612"/>
      <c r="CO15" s="612"/>
      <c r="CP15" s="612"/>
      <c r="CQ15" s="613"/>
      <c r="CR15" s="614">
        <v>1256017</v>
      </c>
      <c r="CS15" s="615"/>
      <c r="CT15" s="615"/>
      <c r="CU15" s="615"/>
      <c r="CV15" s="615"/>
      <c r="CW15" s="615"/>
      <c r="CX15" s="615"/>
      <c r="CY15" s="616"/>
      <c r="CZ15" s="650">
        <v>13.1</v>
      </c>
      <c r="DA15" s="650"/>
      <c r="DB15" s="650"/>
      <c r="DC15" s="650"/>
      <c r="DD15" s="620">
        <v>220981</v>
      </c>
      <c r="DE15" s="615"/>
      <c r="DF15" s="615"/>
      <c r="DG15" s="615"/>
      <c r="DH15" s="615"/>
      <c r="DI15" s="615"/>
      <c r="DJ15" s="615"/>
      <c r="DK15" s="615"/>
      <c r="DL15" s="615"/>
      <c r="DM15" s="615"/>
      <c r="DN15" s="615"/>
      <c r="DO15" s="615"/>
      <c r="DP15" s="616"/>
      <c r="DQ15" s="620">
        <v>948306</v>
      </c>
      <c r="DR15" s="615"/>
      <c r="DS15" s="615"/>
      <c r="DT15" s="615"/>
      <c r="DU15" s="615"/>
      <c r="DV15" s="615"/>
      <c r="DW15" s="615"/>
      <c r="DX15" s="615"/>
      <c r="DY15" s="615"/>
      <c r="DZ15" s="615"/>
      <c r="EA15" s="615"/>
      <c r="EB15" s="615"/>
      <c r="EC15" s="649"/>
    </row>
    <row r="16" spans="2:143" ht="11.25" customHeight="1" x14ac:dyDescent="0.15">
      <c r="B16" s="611" t="s">
        <v>250</v>
      </c>
      <c r="C16" s="612"/>
      <c r="D16" s="612"/>
      <c r="E16" s="612"/>
      <c r="F16" s="612"/>
      <c r="G16" s="612"/>
      <c r="H16" s="612"/>
      <c r="I16" s="612"/>
      <c r="J16" s="612"/>
      <c r="K16" s="612"/>
      <c r="L16" s="612"/>
      <c r="M16" s="612"/>
      <c r="N16" s="612"/>
      <c r="O16" s="612"/>
      <c r="P16" s="612"/>
      <c r="Q16" s="613"/>
      <c r="R16" s="614">
        <v>18972</v>
      </c>
      <c r="S16" s="615"/>
      <c r="T16" s="615"/>
      <c r="U16" s="615"/>
      <c r="V16" s="615"/>
      <c r="W16" s="615"/>
      <c r="X16" s="615"/>
      <c r="Y16" s="616"/>
      <c r="Z16" s="650">
        <v>0.2</v>
      </c>
      <c r="AA16" s="650"/>
      <c r="AB16" s="650"/>
      <c r="AC16" s="650"/>
      <c r="AD16" s="651">
        <v>18972</v>
      </c>
      <c r="AE16" s="651"/>
      <c r="AF16" s="651"/>
      <c r="AG16" s="651"/>
      <c r="AH16" s="651"/>
      <c r="AI16" s="651"/>
      <c r="AJ16" s="651"/>
      <c r="AK16" s="651"/>
      <c r="AL16" s="617">
        <v>0.4</v>
      </c>
      <c r="AM16" s="618"/>
      <c r="AN16" s="618"/>
      <c r="AO16" s="652"/>
      <c r="AP16" s="611" t="s">
        <v>251</v>
      </c>
      <c r="AQ16" s="612"/>
      <c r="AR16" s="612"/>
      <c r="AS16" s="612"/>
      <c r="AT16" s="612"/>
      <c r="AU16" s="612"/>
      <c r="AV16" s="612"/>
      <c r="AW16" s="612"/>
      <c r="AX16" s="612"/>
      <c r="AY16" s="612"/>
      <c r="AZ16" s="612"/>
      <c r="BA16" s="612"/>
      <c r="BB16" s="612"/>
      <c r="BC16" s="612"/>
      <c r="BD16" s="612"/>
      <c r="BE16" s="612"/>
      <c r="BF16" s="613"/>
      <c r="BG16" s="614" t="s">
        <v>122</v>
      </c>
      <c r="BH16" s="615"/>
      <c r="BI16" s="615"/>
      <c r="BJ16" s="615"/>
      <c r="BK16" s="615"/>
      <c r="BL16" s="615"/>
      <c r="BM16" s="615"/>
      <c r="BN16" s="616"/>
      <c r="BO16" s="650" t="s">
        <v>122</v>
      </c>
      <c r="BP16" s="650"/>
      <c r="BQ16" s="650"/>
      <c r="BR16" s="650"/>
      <c r="BS16" s="651" t="s">
        <v>122</v>
      </c>
      <c r="BT16" s="651"/>
      <c r="BU16" s="651"/>
      <c r="BV16" s="651"/>
      <c r="BW16" s="651"/>
      <c r="BX16" s="651"/>
      <c r="BY16" s="651"/>
      <c r="BZ16" s="651"/>
      <c r="CA16" s="651"/>
      <c r="CB16" s="682"/>
      <c r="CD16" s="611" t="s">
        <v>252</v>
      </c>
      <c r="CE16" s="612"/>
      <c r="CF16" s="612"/>
      <c r="CG16" s="612"/>
      <c r="CH16" s="612"/>
      <c r="CI16" s="612"/>
      <c r="CJ16" s="612"/>
      <c r="CK16" s="612"/>
      <c r="CL16" s="612"/>
      <c r="CM16" s="612"/>
      <c r="CN16" s="612"/>
      <c r="CO16" s="612"/>
      <c r="CP16" s="612"/>
      <c r="CQ16" s="613"/>
      <c r="CR16" s="614" t="s">
        <v>122</v>
      </c>
      <c r="CS16" s="615"/>
      <c r="CT16" s="615"/>
      <c r="CU16" s="615"/>
      <c r="CV16" s="615"/>
      <c r="CW16" s="615"/>
      <c r="CX16" s="615"/>
      <c r="CY16" s="616"/>
      <c r="CZ16" s="650" t="s">
        <v>122</v>
      </c>
      <c r="DA16" s="650"/>
      <c r="DB16" s="650"/>
      <c r="DC16" s="650"/>
      <c r="DD16" s="620" t="s">
        <v>122</v>
      </c>
      <c r="DE16" s="615"/>
      <c r="DF16" s="615"/>
      <c r="DG16" s="615"/>
      <c r="DH16" s="615"/>
      <c r="DI16" s="615"/>
      <c r="DJ16" s="615"/>
      <c r="DK16" s="615"/>
      <c r="DL16" s="615"/>
      <c r="DM16" s="615"/>
      <c r="DN16" s="615"/>
      <c r="DO16" s="615"/>
      <c r="DP16" s="616"/>
      <c r="DQ16" s="620" t="s">
        <v>122</v>
      </c>
      <c r="DR16" s="615"/>
      <c r="DS16" s="615"/>
      <c r="DT16" s="615"/>
      <c r="DU16" s="615"/>
      <c r="DV16" s="615"/>
      <c r="DW16" s="615"/>
      <c r="DX16" s="615"/>
      <c r="DY16" s="615"/>
      <c r="DZ16" s="615"/>
      <c r="EA16" s="615"/>
      <c r="EB16" s="615"/>
      <c r="EC16" s="649"/>
    </row>
    <row r="17" spans="2:133" ht="11.25" customHeight="1" x14ac:dyDescent="0.15">
      <c r="B17" s="611" t="s">
        <v>253</v>
      </c>
      <c r="C17" s="612"/>
      <c r="D17" s="612"/>
      <c r="E17" s="612"/>
      <c r="F17" s="612"/>
      <c r="G17" s="612"/>
      <c r="H17" s="612"/>
      <c r="I17" s="612"/>
      <c r="J17" s="612"/>
      <c r="K17" s="612"/>
      <c r="L17" s="612"/>
      <c r="M17" s="612"/>
      <c r="N17" s="612"/>
      <c r="O17" s="612"/>
      <c r="P17" s="612"/>
      <c r="Q17" s="613"/>
      <c r="R17" s="614">
        <v>13132</v>
      </c>
      <c r="S17" s="615"/>
      <c r="T17" s="615"/>
      <c r="U17" s="615"/>
      <c r="V17" s="615"/>
      <c r="W17" s="615"/>
      <c r="X17" s="615"/>
      <c r="Y17" s="616"/>
      <c r="Z17" s="650">
        <v>0.1</v>
      </c>
      <c r="AA17" s="650"/>
      <c r="AB17" s="650"/>
      <c r="AC17" s="650"/>
      <c r="AD17" s="651">
        <v>13132</v>
      </c>
      <c r="AE17" s="651"/>
      <c r="AF17" s="651"/>
      <c r="AG17" s="651"/>
      <c r="AH17" s="651"/>
      <c r="AI17" s="651"/>
      <c r="AJ17" s="651"/>
      <c r="AK17" s="651"/>
      <c r="AL17" s="617">
        <v>0.3</v>
      </c>
      <c r="AM17" s="618"/>
      <c r="AN17" s="618"/>
      <c r="AO17" s="652"/>
      <c r="AP17" s="611" t="s">
        <v>254</v>
      </c>
      <c r="AQ17" s="612"/>
      <c r="AR17" s="612"/>
      <c r="AS17" s="612"/>
      <c r="AT17" s="612"/>
      <c r="AU17" s="612"/>
      <c r="AV17" s="612"/>
      <c r="AW17" s="612"/>
      <c r="AX17" s="612"/>
      <c r="AY17" s="612"/>
      <c r="AZ17" s="612"/>
      <c r="BA17" s="612"/>
      <c r="BB17" s="612"/>
      <c r="BC17" s="612"/>
      <c r="BD17" s="612"/>
      <c r="BE17" s="612"/>
      <c r="BF17" s="613"/>
      <c r="BG17" s="614" t="s">
        <v>122</v>
      </c>
      <c r="BH17" s="615"/>
      <c r="BI17" s="615"/>
      <c r="BJ17" s="615"/>
      <c r="BK17" s="615"/>
      <c r="BL17" s="615"/>
      <c r="BM17" s="615"/>
      <c r="BN17" s="616"/>
      <c r="BO17" s="650" t="s">
        <v>122</v>
      </c>
      <c r="BP17" s="650"/>
      <c r="BQ17" s="650"/>
      <c r="BR17" s="650"/>
      <c r="BS17" s="651" t="s">
        <v>122</v>
      </c>
      <c r="BT17" s="651"/>
      <c r="BU17" s="651"/>
      <c r="BV17" s="651"/>
      <c r="BW17" s="651"/>
      <c r="BX17" s="651"/>
      <c r="BY17" s="651"/>
      <c r="BZ17" s="651"/>
      <c r="CA17" s="651"/>
      <c r="CB17" s="682"/>
      <c r="CD17" s="611" t="s">
        <v>255</v>
      </c>
      <c r="CE17" s="612"/>
      <c r="CF17" s="612"/>
      <c r="CG17" s="612"/>
      <c r="CH17" s="612"/>
      <c r="CI17" s="612"/>
      <c r="CJ17" s="612"/>
      <c r="CK17" s="612"/>
      <c r="CL17" s="612"/>
      <c r="CM17" s="612"/>
      <c r="CN17" s="612"/>
      <c r="CO17" s="612"/>
      <c r="CP17" s="612"/>
      <c r="CQ17" s="613"/>
      <c r="CR17" s="614">
        <v>1490541</v>
      </c>
      <c r="CS17" s="615"/>
      <c r="CT17" s="615"/>
      <c r="CU17" s="615"/>
      <c r="CV17" s="615"/>
      <c r="CW17" s="615"/>
      <c r="CX17" s="615"/>
      <c r="CY17" s="616"/>
      <c r="CZ17" s="650">
        <v>15.6</v>
      </c>
      <c r="DA17" s="650"/>
      <c r="DB17" s="650"/>
      <c r="DC17" s="650"/>
      <c r="DD17" s="620" t="s">
        <v>122</v>
      </c>
      <c r="DE17" s="615"/>
      <c r="DF17" s="615"/>
      <c r="DG17" s="615"/>
      <c r="DH17" s="615"/>
      <c r="DI17" s="615"/>
      <c r="DJ17" s="615"/>
      <c r="DK17" s="615"/>
      <c r="DL17" s="615"/>
      <c r="DM17" s="615"/>
      <c r="DN17" s="615"/>
      <c r="DO17" s="615"/>
      <c r="DP17" s="616"/>
      <c r="DQ17" s="620">
        <v>1233443</v>
      </c>
      <c r="DR17" s="615"/>
      <c r="DS17" s="615"/>
      <c r="DT17" s="615"/>
      <c r="DU17" s="615"/>
      <c r="DV17" s="615"/>
      <c r="DW17" s="615"/>
      <c r="DX17" s="615"/>
      <c r="DY17" s="615"/>
      <c r="DZ17" s="615"/>
      <c r="EA17" s="615"/>
      <c r="EB17" s="615"/>
      <c r="EC17" s="649"/>
    </row>
    <row r="18" spans="2:133" ht="11.25" customHeight="1" x14ac:dyDescent="0.15">
      <c r="B18" s="611" t="s">
        <v>256</v>
      </c>
      <c r="C18" s="612"/>
      <c r="D18" s="612"/>
      <c r="E18" s="612"/>
      <c r="F18" s="612"/>
      <c r="G18" s="612"/>
      <c r="H18" s="612"/>
      <c r="I18" s="612"/>
      <c r="J18" s="612"/>
      <c r="K18" s="612"/>
      <c r="L18" s="612"/>
      <c r="M18" s="612"/>
      <c r="N18" s="612"/>
      <c r="O18" s="612"/>
      <c r="P18" s="612"/>
      <c r="Q18" s="613"/>
      <c r="R18" s="614">
        <v>3967</v>
      </c>
      <c r="S18" s="615"/>
      <c r="T18" s="615"/>
      <c r="U18" s="615"/>
      <c r="V18" s="615"/>
      <c r="W18" s="615"/>
      <c r="X18" s="615"/>
      <c r="Y18" s="616"/>
      <c r="Z18" s="650">
        <v>0</v>
      </c>
      <c r="AA18" s="650"/>
      <c r="AB18" s="650"/>
      <c r="AC18" s="650"/>
      <c r="AD18" s="651">
        <v>3967</v>
      </c>
      <c r="AE18" s="651"/>
      <c r="AF18" s="651"/>
      <c r="AG18" s="651"/>
      <c r="AH18" s="651"/>
      <c r="AI18" s="651"/>
      <c r="AJ18" s="651"/>
      <c r="AK18" s="651"/>
      <c r="AL18" s="617">
        <v>0.1</v>
      </c>
      <c r="AM18" s="618"/>
      <c r="AN18" s="618"/>
      <c r="AO18" s="652"/>
      <c r="AP18" s="611" t="s">
        <v>257</v>
      </c>
      <c r="AQ18" s="612"/>
      <c r="AR18" s="612"/>
      <c r="AS18" s="612"/>
      <c r="AT18" s="612"/>
      <c r="AU18" s="612"/>
      <c r="AV18" s="612"/>
      <c r="AW18" s="612"/>
      <c r="AX18" s="612"/>
      <c r="AY18" s="612"/>
      <c r="AZ18" s="612"/>
      <c r="BA18" s="612"/>
      <c r="BB18" s="612"/>
      <c r="BC18" s="612"/>
      <c r="BD18" s="612"/>
      <c r="BE18" s="612"/>
      <c r="BF18" s="613"/>
      <c r="BG18" s="614" t="s">
        <v>122</v>
      </c>
      <c r="BH18" s="615"/>
      <c r="BI18" s="615"/>
      <c r="BJ18" s="615"/>
      <c r="BK18" s="615"/>
      <c r="BL18" s="615"/>
      <c r="BM18" s="615"/>
      <c r="BN18" s="616"/>
      <c r="BO18" s="650" t="s">
        <v>122</v>
      </c>
      <c r="BP18" s="650"/>
      <c r="BQ18" s="650"/>
      <c r="BR18" s="650"/>
      <c r="BS18" s="651" t="s">
        <v>122</v>
      </c>
      <c r="BT18" s="651"/>
      <c r="BU18" s="651"/>
      <c r="BV18" s="651"/>
      <c r="BW18" s="651"/>
      <c r="BX18" s="651"/>
      <c r="BY18" s="651"/>
      <c r="BZ18" s="651"/>
      <c r="CA18" s="651"/>
      <c r="CB18" s="682"/>
      <c r="CD18" s="611" t="s">
        <v>258</v>
      </c>
      <c r="CE18" s="612"/>
      <c r="CF18" s="612"/>
      <c r="CG18" s="612"/>
      <c r="CH18" s="612"/>
      <c r="CI18" s="612"/>
      <c r="CJ18" s="612"/>
      <c r="CK18" s="612"/>
      <c r="CL18" s="612"/>
      <c r="CM18" s="612"/>
      <c r="CN18" s="612"/>
      <c r="CO18" s="612"/>
      <c r="CP18" s="612"/>
      <c r="CQ18" s="613"/>
      <c r="CR18" s="614" t="s">
        <v>122</v>
      </c>
      <c r="CS18" s="615"/>
      <c r="CT18" s="615"/>
      <c r="CU18" s="615"/>
      <c r="CV18" s="615"/>
      <c r="CW18" s="615"/>
      <c r="CX18" s="615"/>
      <c r="CY18" s="616"/>
      <c r="CZ18" s="650" t="s">
        <v>122</v>
      </c>
      <c r="DA18" s="650"/>
      <c r="DB18" s="650"/>
      <c r="DC18" s="650"/>
      <c r="DD18" s="620" t="s">
        <v>122</v>
      </c>
      <c r="DE18" s="615"/>
      <c r="DF18" s="615"/>
      <c r="DG18" s="615"/>
      <c r="DH18" s="615"/>
      <c r="DI18" s="615"/>
      <c r="DJ18" s="615"/>
      <c r="DK18" s="615"/>
      <c r="DL18" s="615"/>
      <c r="DM18" s="615"/>
      <c r="DN18" s="615"/>
      <c r="DO18" s="615"/>
      <c r="DP18" s="616"/>
      <c r="DQ18" s="620" t="s">
        <v>122</v>
      </c>
      <c r="DR18" s="615"/>
      <c r="DS18" s="615"/>
      <c r="DT18" s="615"/>
      <c r="DU18" s="615"/>
      <c r="DV18" s="615"/>
      <c r="DW18" s="615"/>
      <c r="DX18" s="615"/>
      <c r="DY18" s="615"/>
      <c r="DZ18" s="615"/>
      <c r="EA18" s="615"/>
      <c r="EB18" s="615"/>
      <c r="EC18" s="649"/>
    </row>
    <row r="19" spans="2:133" ht="11.25" customHeight="1" x14ac:dyDescent="0.15">
      <c r="B19" s="611" t="s">
        <v>259</v>
      </c>
      <c r="C19" s="612"/>
      <c r="D19" s="612"/>
      <c r="E19" s="612"/>
      <c r="F19" s="612"/>
      <c r="G19" s="612"/>
      <c r="H19" s="612"/>
      <c r="I19" s="612"/>
      <c r="J19" s="612"/>
      <c r="K19" s="612"/>
      <c r="L19" s="612"/>
      <c r="M19" s="612"/>
      <c r="N19" s="612"/>
      <c r="O19" s="612"/>
      <c r="P19" s="612"/>
      <c r="Q19" s="613"/>
      <c r="R19" s="614">
        <v>3967</v>
      </c>
      <c r="S19" s="615"/>
      <c r="T19" s="615"/>
      <c r="U19" s="615"/>
      <c r="V19" s="615"/>
      <c r="W19" s="615"/>
      <c r="X19" s="615"/>
      <c r="Y19" s="616"/>
      <c r="Z19" s="650">
        <v>0</v>
      </c>
      <c r="AA19" s="650"/>
      <c r="AB19" s="650"/>
      <c r="AC19" s="650"/>
      <c r="AD19" s="651">
        <v>3967</v>
      </c>
      <c r="AE19" s="651"/>
      <c r="AF19" s="651"/>
      <c r="AG19" s="651"/>
      <c r="AH19" s="651"/>
      <c r="AI19" s="651"/>
      <c r="AJ19" s="651"/>
      <c r="AK19" s="651"/>
      <c r="AL19" s="617">
        <v>0.1</v>
      </c>
      <c r="AM19" s="618"/>
      <c r="AN19" s="618"/>
      <c r="AO19" s="652"/>
      <c r="AP19" s="611" t="s">
        <v>260</v>
      </c>
      <c r="AQ19" s="612"/>
      <c r="AR19" s="612"/>
      <c r="AS19" s="612"/>
      <c r="AT19" s="612"/>
      <c r="AU19" s="612"/>
      <c r="AV19" s="612"/>
      <c r="AW19" s="612"/>
      <c r="AX19" s="612"/>
      <c r="AY19" s="612"/>
      <c r="AZ19" s="612"/>
      <c r="BA19" s="612"/>
      <c r="BB19" s="612"/>
      <c r="BC19" s="612"/>
      <c r="BD19" s="612"/>
      <c r="BE19" s="612"/>
      <c r="BF19" s="613"/>
      <c r="BG19" s="614" t="s">
        <v>122</v>
      </c>
      <c r="BH19" s="615"/>
      <c r="BI19" s="615"/>
      <c r="BJ19" s="615"/>
      <c r="BK19" s="615"/>
      <c r="BL19" s="615"/>
      <c r="BM19" s="615"/>
      <c r="BN19" s="616"/>
      <c r="BO19" s="650" t="s">
        <v>122</v>
      </c>
      <c r="BP19" s="650"/>
      <c r="BQ19" s="650"/>
      <c r="BR19" s="650"/>
      <c r="BS19" s="651" t="s">
        <v>122</v>
      </c>
      <c r="BT19" s="651"/>
      <c r="BU19" s="651"/>
      <c r="BV19" s="651"/>
      <c r="BW19" s="651"/>
      <c r="BX19" s="651"/>
      <c r="BY19" s="651"/>
      <c r="BZ19" s="651"/>
      <c r="CA19" s="651"/>
      <c r="CB19" s="682"/>
      <c r="CD19" s="611" t="s">
        <v>261</v>
      </c>
      <c r="CE19" s="612"/>
      <c r="CF19" s="612"/>
      <c r="CG19" s="612"/>
      <c r="CH19" s="612"/>
      <c r="CI19" s="612"/>
      <c r="CJ19" s="612"/>
      <c r="CK19" s="612"/>
      <c r="CL19" s="612"/>
      <c r="CM19" s="612"/>
      <c r="CN19" s="612"/>
      <c r="CO19" s="612"/>
      <c r="CP19" s="612"/>
      <c r="CQ19" s="613"/>
      <c r="CR19" s="614" t="s">
        <v>122</v>
      </c>
      <c r="CS19" s="615"/>
      <c r="CT19" s="615"/>
      <c r="CU19" s="615"/>
      <c r="CV19" s="615"/>
      <c r="CW19" s="615"/>
      <c r="CX19" s="615"/>
      <c r="CY19" s="616"/>
      <c r="CZ19" s="650" t="s">
        <v>122</v>
      </c>
      <c r="DA19" s="650"/>
      <c r="DB19" s="650"/>
      <c r="DC19" s="650"/>
      <c r="DD19" s="620" t="s">
        <v>122</v>
      </c>
      <c r="DE19" s="615"/>
      <c r="DF19" s="615"/>
      <c r="DG19" s="615"/>
      <c r="DH19" s="615"/>
      <c r="DI19" s="615"/>
      <c r="DJ19" s="615"/>
      <c r="DK19" s="615"/>
      <c r="DL19" s="615"/>
      <c r="DM19" s="615"/>
      <c r="DN19" s="615"/>
      <c r="DO19" s="615"/>
      <c r="DP19" s="616"/>
      <c r="DQ19" s="620" t="s">
        <v>122</v>
      </c>
      <c r="DR19" s="615"/>
      <c r="DS19" s="615"/>
      <c r="DT19" s="615"/>
      <c r="DU19" s="615"/>
      <c r="DV19" s="615"/>
      <c r="DW19" s="615"/>
      <c r="DX19" s="615"/>
      <c r="DY19" s="615"/>
      <c r="DZ19" s="615"/>
      <c r="EA19" s="615"/>
      <c r="EB19" s="615"/>
      <c r="EC19" s="649"/>
    </row>
    <row r="20" spans="2:133" ht="11.25" customHeight="1" x14ac:dyDescent="0.15">
      <c r="B20" s="683" t="s">
        <v>262</v>
      </c>
      <c r="C20" s="684"/>
      <c r="D20" s="684"/>
      <c r="E20" s="684"/>
      <c r="F20" s="684"/>
      <c r="G20" s="684"/>
      <c r="H20" s="684"/>
      <c r="I20" s="684"/>
      <c r="J20" s="684"/>
      <c r="K20" s="684"/>
      <c r="L20" s="684"/>
      <c r="M20" s="684"/>
      <c r="N20" s="684"/>
      <c r="O20" s="684"/>
      <c r="P20" s="684"/>
      <c r="Q20" s="685"/>
      <c r="R20" s="614" t="s">
        <v>122</v>
      </c>
      <c r="S20" s="615"/>
      <c r="T20" s="615"/>
      <c r="U20" s="615"/>
      <c r="V20" s="615"/>
      <c r="W20" s="615"/>
      <c r="X20" s="615"/>
      <c r="Y20" s="616"/>
      <c r="Z20" s="650" t="s">
        <v>122</v>
      </c>
      <c r="AA20" s="650"/>
      <c r="AB20" s="650"/>
      <c r="AC20" s="650"/>
      <c r="AD20" s="651" t="s">
        <v>122</v>
      </c>
      <c r="AE20" s="651"/>
      <c r="AF20" s="651"/>
      <c r="AG20" s="651"/>
      <c r="AH20" s="651"/>
      <c r="AI20" s="651"/>
      <c r="AJ20" s="651"/>
      <c r="AK20" s="651"/>
      <c r="AL20" s="617" t="s">
        <v>122</v>
      </c>
      <c r="AM20" s="618"/>
      <c r="AN20" s="618"/>
      <c r="AO20" s="652"/>
      <c r="AP20" s="611" t="s">
        <v>263</v>
      </c>
      <c r="AQ20" s="612"/>
      <c r="AR20" s="612"/>
      <c r="AS20" s="612"/>
      <c r="AT20" s="612"/>
      <c r="AU20" s="612"/>
      <c r="AV20" s="612"/>
      <c r="AW20" s="612"/>
      <c r="AX20" s="612"/>
      <c r="AY20" s="612"/>
      <c r="AZ20" s="612"/>
      <c r="BA20" s="612"/>
      <c r="BB20" s="612"/>
      <c r="BC20" s="612"/>
      <c r="BD20" s="612"/>
      <c r="BE20" s="612"/>
      <c r="BF20" s="613"/>
      <c r="BG20" s="614" t="s">
        <v>122</v>
      </c>
      <c r="BH20" s="615"/>
      <c r="BI20" s="615"/>
      <c r="BJ20" s="615"/>
      <c r="BK20" s="615"/>
      <c r="BL20" s="615"/>
      <c r="BM20" s="615"/>
      <c r="BN20" s="616"/>
      <c r="BO20" s="650" t="s">
        <v>122</v>
      </c>
      <c r="BP20" s="650"/>
      <c r="BQ20" s="650"/>
      <c r="BR20" s="650"/>
      <c r="BS20" s="651" t="s">
        <v>122</v>
      </c>
      <c r="BT20" s="651"/>
      <c r="BU20" s="651"/>
      <c r="BV20" s="651"/>
      <c r="BW20" s="651"/>
      <c r="BX20" s="651"/>
      <c r="BY20" s="651"/>
      <c r="BZ20" s="651"/>
      <c r="CA20" s="651"/>
      <c r="CB20" s="682"/>
      <c r="CD20" s="611" t="s">
        <v>264</v>
      </c>
      <c r="CE20" s="612"/>
      <c r="CF20" s="612"/>
      <c r="CG20" s="612"/>
      <c r="CH20" s="612"/>
      <c r="CI20" s="612"/>
      <c r="CJ20" s="612"/>
      <c r="CK20" s="612"/>
      <c r="CL20" s="612"/>
      <c r="CM20" s="612"/>
      <c r="CN20" s="612"/>
      <c r="CO20" s="612"/>
      <c r="CP20" s="612"/>
      <c r="CQ20" s="613"/>
      <c r="CR20" s="614">
        <v>9568831</v>
      </c>
      <c r="CS20" s="615"/>
      <c r="CT20" s="615"/>
      <c r="CU20" s="615"/>
      <c r="CV20" s="615"/>
      <c r="CW20" s="615"/>
      <c r="CX20" s="615"/>
      <c r="CY20" s="616"/>
      <c r="CZ20" s="650">
        <v>100</v>
      </c>
      <c r="DA20" s="650"/>
      <c r="DB20" s="650"/>
      <c r="DC20" s="650"/>
      <c r="DD20" s="620">
        <v>1920317</v>
      </c>
      <c r="DE20" s="615"/>
      <c r="DF20" s="615"/>
      <c r="DG20" s="615"/>
      <c r="DH20" s="615"/>
      <c r="DI20" s="615"/>
      <c r="DJ20" s="615"/>
      <c r="DK20" s="615"/>
      <c r="DL20" s="615"/>
      <c r="DM20" s="615"/>
      <c r="DN20" s="615"/>
      <c r="DO20" s="615"/>
      <c r="DP20" s="616"/>
      <c r="DQ20" s="620">
        <v>5871634</v>
      </c>
      <c r="DR20" s="615"/>
      <c r="DS20" s="615"/>
      <c r="DT20" s="615"/>
      <c r="DU20" s="615"/>
      <c r="DV20" s="615"/>
      <c r="DW20" s="615"/>
      <c r="DX20" s="615"/>
      <c r="DY20" s="615"/>
      <c r="DZ20" s="615"/>
      <c r="EA20" s="615"/>
      <c r="EB20" s="615"/>
      <c r="EC20" s="649"/>
    </row>
    <row r="21" spans="2:133" ht="11.25" customHeight="1" x14ac:dyDescent="0.15">
      <c r="B21" s="611" t="s">
        <v>265</v>
      </c>
      <c r="C21" s="612"/>
      <c r="D21" s="612"/>
      <c r="E21" s="612"/>
      <c r="F21" s="612"/>
      <c r="G21" s="612"/>
      <c r="H21" s="612"/>
      <c r="I21" s="612"/>
      <c r="J21" s="612"/>
      <c r="K21" s="612"/>
      <c r="L21" s="612"/>
      <c r="M21" s="612"/>
      <c r="N21" s="612"/>
      <c r="O21" s="612"/>
      <c r="P21" s="612"/>
      <c r="Q21" s="613"/>
      <c r="R21" s="614">
        <v>3979764</v>
      </c>
      <c r="S21" s="615"/>
      <c r="T21" s="615"/>
      <c r="U21" s="615"/>
      <c r="V21" s="615"/>
      <c r="W21" s="615"/>
      <c r="X21" s="615"/>
      <c r="Y21" s="616"/>
      <c r="Z21" s="650">
        <v>40.6</v>
      </c>
      <c r="AA21" s="650"/>
      <c r="AB21" s="650"/>
      <c r="AC21" s="650"/>
      <c r="AD21" s="651">
        <v>3688513</v>
      </c>
      <c r="AE21" s="651"/>
      <c r="AF21" s="651"/>
      <c r="AG21" s="651"/>
      <c r="AH21" s="651"/>
      <c r="AI21" s="651"/>
      <c r="AJ21" s="651"/>
      <c r="AK21" s="651"/>
      <c r="AL21" s="617">
        <v>70.599999999999994</v>
      </c>
      <c r="AM21" s="618"/>
      <c r="AN21" s="618"/>
      <c r="AO21" s="652"/>
      <c r="AP21" s="611" t="s">
        <v>266</v>
      </c>
      <c r="AQ21" s="686"/>
      <c r="AR21" s="686"/>
      <c r="AS21" s="686"/>
      <c r="AT21" s="686"/>
      <c r="AU21" s="686"/>
      <c r="AV21" s="686"/>
      <c r="AW21" s="686"/>
      <c r="AX21" s="686"/>
      <c r="AY21" s="686"/>
      <c r="AZ21" s="686"/>
      <c r="BA21" s="686"/>
      <c r="BB21" s="686"/>
      <c r="BC21" s="686"/>
      <c r="BD21" s="686"/>
      <c r="BE21" s="686"/>
      <c r="BF21" s="687"/>
      <c r="BG21" s="614" t="s">
        <v>122</v>
      </c>
      <c r="BH21" s="615"/>
      <c r="BI21" s="615"/>
      <c r="BJ21" s="615"/>
      <c r="BK21" s="615"/>
      <c r="BL21" s="615"/>
      <c r="BM21" s="615"/>
      <c r="BN21" s="616"/>
      <c r="BO21" s="650" t="s">
        <v>122</v>
      </c>
      <c r="BP21" s="650"/>
      <c r="BQ21" s="650"/>
      <c r="BR21" s="650"/>
      <c r="BS21" s="651" t="s">
        <v>122</v>
      </c>
      <c r="BT21" s="651"/>
      <c r="BU21" s="651"/>
      <c r="BV21" s="651"/>
      <c r="BW21" s="651"/>
      <c r="BX21" s="651"/>
      <c r="BY21" s="651"/>
      <c r="BZ21" s="651"/>
      <c r="CA21" s="651"/>
      <c r="CB21" s="682"/>
      <c r="CD21" s="595"/>
      <c r="CE21" s="596"/>
      <c r="CF21" s="596"/>
      <c r="CG21" s="596"/>
      <c r="CH21" s="596"/>
      <c r="CI21" s="596"/>
      <c r="CJ21" s="596"/>
      <c r="CK21" s="596"/>
      <c r="CL21" s="596"/>
      <c r="CM21" s="596"/>
      <c r="CN21" s="596"/>
      <c r="CO21" s="596"/>
      <c r="CP21" s="596"/>
      <c r="CQ21" s="597"/>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15">
      <c r="B22" s="611" t="s">
        <v>267</v>
      </c>
      <c r="C22" s="612"/>
      <c r="D22" s="612"/>
      <c r="E22" s="612"/>
      <c r="F22" s="612"/>
      <c r="G22" s="612"/>
      <c r="H22" s="612"/>
      <c r="I22" s="612"/>
      <c r="J22" s="612"/>
      <c r="K22" s="612"/>
      <c r="L22" s="612"/>
      <c r="M22" s="612"/>
      <c r="N22" s="612"/>
      <c r="O22" s="612"/>
      <c r="P22" s="612"/>
      <c r="Q22" s="613"/>
      <c r="R22" s="614">
        <v>3688513</v>
      </c>
      <c r="S22" s="615"/>
      <c r="T22" s="615"/>
      <c r="U22" s="615"/>
      <c r="V22" s="615"/>
      <c r="W22" s="615"/>
      <c r="X22" s="615"/>
      <c r="Y22" s="616"/>
      <c r="Z22" s="650">
        <v>37.700000000000003</v>
      </c>
      <c r="AA22" s="650"/>
      <c r="AB22" s="650"/>
      <c r="AC22" s="650"/>
      <c r="AD22" s="651">
        <v>3688513</v>
      </c>
      <c r="AE22" s="651"/>
      <c r="AF22" s="651"/>
      <c r="AG22" s="651"/>
      <c r="AH22" s="651"/>
      <c r="AI22" s="651"/>
      <c r="AJ22" s="651"/>
      <c r="AK22" s="651"/>
      <c r="AL22" s="617">
        <v>70.599999999999994</v>
      </c>
      <c r="AM22" s="618"/>
      <c r="AN22" s="618"/>
      <c r="AO22" s="652"/>
      <c r="AP22" s="611" t="s">
        <v>268</v>
      </c>
      <c r="AQ22" s="686"/>
      <c r="AR22" s="686"/>
      <c r="AS22" s="686"/>
      <c r="AT22" s="686"/>
      <c r="AU22" s="686"/>
      <c r="AV22" s="686"/>
      <c r="AW22" s="686"/>
      <c r="AX22" s="686"/>
      <c r="AY22" s="686"/>
      <c r="AZ22" s="686"/>
      <c r="BA22" s="686"/>
      <c r="BB22" s="686"/>
      <c r="BC22" s="686"/>
      <c r="BD22" s="686"/>
      <c r="BE22" s="686"/>
      <c r="BF22" s="687"/>
      <c r="BG22" s="614" t="s">
        <v>122</v>
      </c>
      <c r="BH22" s="615"/>
      <c r="BI22" s="615"/>
      <c r="BJ22" s="615"/>
      <c r="BK22" s="615"/>
      <c r="BL22" s="615"/>
      <c r="BM22" s="615"/>
      <c r="BN22" s="616"/>
      <c r="BO22" s="650" t="s">
        <v>122</v>
      </c>
      <c r="BP22" s="650"/>
      <c r="BQ22" s="650"/>
      <c r="BR22" s="650"/>
      <c r="BS22" s="651" t="s">
        <v>122</v>
      </c>
      <c r="BT22" s="651"/>
      <c r="BU22" s="651"/>
      <c r="BV22" s="651"/>
      <c r="BW22" s="651"/>
      <c r="BX22" s="651"/>
      <c r="BY22" s="651"/>
      <c r="BZ22" s="651"/>
      <c r="CA22" s="651"/>
      <c r="CB22" s="682"/>
      <c r="CD22" s="666" t="s">
        <v>269</v>
      </c>
      <c r="CE22" s="667"/>
      <c r="CF22" s="667"/>
      <c r="CG22" s="667"/>
      <c r="CH22" s="667"/>
      <c r="CI22" s="667"/>
      <c r="CJ22" s="667"/>
      <c r="CK22" s="667"/>
      <c r="CL22" s="667"/>
      <c r="CM22" s="667"/>
      <c r="CN22" s="667"/>
      <c r="CO22" s="667"/>
      <c r="CP22" s="667"/>
      <c r="CQ22" s="667"/>
      <c r="CR22" s="667"/>
      <c r="CS22" s="667"/>
      <c r="CT22" s="667"/>
      <c r="CU22" s="667"/>
      <c r="CV22" s="667"/>
      <c r="CW22" s="667"/>
      <c r="CX22" s="667"/>
      <c r="CY22" s="667"/>
      <c r="CZ22" s="667"/>
      <c r="DA22" s="667"/>
      <c r="DB22" s="667"/>
      <c r="DC22" s="667"/>
      <c r="DD22" s="667"/>
      <c r="DE22" s="667"/>
      <c r="DF22" s="667"/>
      <c r="DG22" s="667"/>
      <c r="DH22" s="667"/>
      <c r="DI22" s="667"/>
      <c r="DJ22" s="667"/>
      <c r="DK22" s="667"/>
      <c r="DL22" s="667"/>
      <c r="DM22" s="667"/>
      <c r="DN22" s="667"/>
      <c r="DO22" s="667"/>
      <c r="DP22" s="667"/>
      <c r="DQ22" s="667"/>
      <c r="DR22" s="667"/>
      <c r="DS22" s="667"/>
      <c r="DT22" s="667"/>
      <c r="DU22" s="667"/>
      <c r="DV22" s="667"/>
      <c r="DW22" s="667"/>
      <c r="DX22" s="667"/>
      <c r="DY22" s="667"/>
      <c r="DZ22" s="667"/>
      <c r="EA22" s="667"/>
      <c r="EB22" s="667"/>
      <c r="EC22" s="668"/>
    </row>
    <row r="23" spans="2:133" ht="11.25" customHeight="1" x14ac:dyDescent="0.15">
      <c r="B23" s="611" t="s">
        <v>270</v>
      </c>
      <c r="C23" s="612"/>
      <c r="D23" s="612"/>
      <c r="E23" s="612"/>
      <c r="F23" s="612"/>
      <c r="G23" s="612"/>
      <c r="H23" s="612"/>
      <c r="I23" s="612"/>
      <c r="J23" s="612"/>
      <c r="K23" s="612"/>
      <c r="L23" s="612"/>
      <c r="M23" s="612"/>
      <c r="N23" s="612"/>
      <c r="O23" s="612"/>
      <c r="P23" s="612"/>
      <c r="Q23" s="613"/>
      <c r="R23" s="614">
        <v>291251</v>
      </c>
      <c r="S23" s="615"/>
      <c r="T23" s="615"/>
      <c r="U23" s="615"/>
      <c r="V23" s="615"/>
      <c r="W23" s="615"/>
      <c r="X23" s="615"/>
      <c r="Y23" s="616"/>
      <c r="Z23" s="650">
        <v>3</v>
      </c>
      <c r="AA23" s="650"/>
      <c r="AB23" s="650"/>
      <c r="AC23" s="650"/>
      <c r="AD23" s="651" t="s">
        <v>122</v>
      </c>
      <c r="AE23" s="651"/>
      <c r="AF23" s="651"/>
      <c r="AG23" s="651"/>
      <c r="AH23" s="651"/>
      <c r="AI23" s="651"/>
      <c r="AJ23" s="651"/>
      <c r="AK23" s="651"/>
      <c r="AL23" s="617" t="s">
        <v>122</v>
      </c>
      <c r="AM23" s="618"/>
      <c r="AN23" s="618"/>
      <c r="AO23" s="652"/>
      <c r="AP23" s="611" t="s">
        <v>271</v>
      </c>
      <c r="AQ23" s="686"/>
      <c r="AR23" s="686"/>
      <c r="AS23" s="686"/>
      <c r="AT23" s="686"/>
      <c r="AU23" s="686"/>
      <c r="AV23" s="686"/>
      <c r="AW23" s="686"/>
      <c r="AX23" s="686"/>
      <c r="AY23" s="686"/>
      <c r="AZ23" s="686"/>
      <c r="BA23" s="686"/>
      <c r="BB23" s="686"/>
      <c r="BC23" s="686"/>
      <c r="BD23" s="686"/>
      <c r="BE23" s="686"/>
      <c r="BF23" s="687"/>
      <c r="BG23" s="614" t="s">
        <v>122</v>
      </c>
      <c r="BH23" s="615"/>
      <c r="BI23" s="615"/>
      <c r="BJ23" s="615"/>
      <c r="BK23" s="615"/>
      <c r="BL23" s="615"/>
      <c r="BM23" s="615"/>
      <c r="BN23" s="616"/>
      <c r="BO23" s="650" t="s">
        <v>122</v>
      </c>
      <c r="BP23" s="650"/>
      <c r="BQ23" s="650"/>
      <c r="BR23" s="650"/>
      <c r="BS23" s="651" t="s">
        <v>122</v>
      </c>
      <c r="BT23" s="651"/>
      <c r="BU23" s="651"/>
      <c r="BV23" s="651"/>
      <c r="BW23" s="651"/>
      <c r="BX23" s="651"/>
      <c r="BY23" s="651"/>
      <c r="BZ23" s="651"/>
      <c r="CA23" s="651"/>
      <c r="CB23" s="682"/>
      <c r="CD23" s="666" t="s">
        <v>211</v>
      </c>
      <c r="CE23" s="667"/>
      <c r="CF23" s="667"/>
      <c r="CG23" s="667"/>
      <c r="CH23" s="667"/>
      <c r="CI23" s="667"/>
      <c r="CJ23" s="667"/>
      <c r="CK23" s="667"/>
      <c r="CL23" s="667"/>
      <c r="CM23" s="667"/>
      <c r="CN23" s="667"/>
      <c r="CO23" s="667"/>
      <c r="CP23" s="667"/>
      <c r="CQ23" s="668"/>
      <c r="CR23" s="666" t="s">
        <v>272</v>
      </c>
      <c r="CS23" s="667"/>
      <c r="CT23" s="667"/>
      <c r="CU23" s="667"/>
      <c r="CV23" s="667"/>
      <c r="CW23" s="667"/>
      <c r="CX23" s="667"/>
      <c r="CY23" s="668"/>
      <c r="CZ23" s="666" t="s">
        <v>273</v>
      </c>
      <c r="DA23" s="667"/>
      <c r="DB23" s="667"/>
      <c r="DC23" s="668"/>
      <c r="DD23" s="666" t="s">
        <v>274</v>
      </c>
      <c r="DE23" s="667"/>
      <c r="DF23" s="667"/>
      <c r="DG23" s="667"/>
      <c r="DH23" s="667"/>
      <c r="DI23" s="667"/>
      <c r="DJ23" s="667"/>
      <c r="DK23" s="668"/>
      <c r="DL23" s="698" t="s">
        <v>275</v>
      </c>
      <c r="DM23" s="699"/>
      <c r="DN23" s="699"/>
      <c r="DO23" s="699"/>
      <c r="DP23" s="699"/>
      <c r="DQ23" s="699"/>
      <c r="DR23" s="699"/>
      <c r="DS23" s="699"/>
      <c r="DT23" s="699"/>
      <c r="DU23" s="699"/>
      <c r="DV23" s="700"/>
      <c r="DW23" s="666" t="s">
        <v>276</v>
      </c>
      <c r="DX23" s="667"/>
      <c r="DY23" s="667"/>
      <c r="DZ23" s="667"/>
      <c r="EA23" s="667"/>
      <c r="EB23" s="667"/>
      <c r="EC23" s="668"/>
    </row>
    <row r="24" spans="2:133" ht="11.25" customHeight="1" x14ac:dyDescent="0.15">
      <c r="B24" s="611" t="s">
        <v>277</v>
      </c>
      <c r="C24" s="612"/>
      <c r="D24" s="612"/>
      <c r="E24" s="612"/>
      <c r="F24" s="612"/>
      <c r="G24" s="612"/>
      <c r="H24" s="612"/>
      <c r="I24" s="612"/>
      <c r="J24" s="612"/>
      <c r="K24" s="612"/>
      <c r="L24" s="612"/>
      <c r="M24" s="612"/>
      <c r="N24" s="612"/>
      <c r="O24" s="612"/>
      <c r="P24" s="612"/>
      <c r="Q24" s="613"/>
      <c r="R24" s="614" t="s">
        <v>122</v>
      </c>
      <c r="S24" s="615"/>
      <c r="T24" s="615"/>
      <c r="U24" s="615"/>
      <c r="V24" s="615"/>
      <c r="W24" s="615"/>
      <c r="X24" s="615"/>
      <c r="Y24" s="616"/>
      <c r="Z24" s="650" t="s">
        <v>122</v>
      </c>
      <c r="AA24" s="650"/>
      <c r="AB24" s="650"/>
      <c r="AC24" s="650"/>
      <c r="AD24" s="651" t="s">
        <v>122</v>
      </c>
      <c r="AE24" s="651"/>
      <c r="AF24" s="651"/>
      <c r="AG24" s="651"/>
      <c r="AH24" s="651"/>
      <c r="AI24" s="651"/>
      <c r="AJ24" s="651"/>
      <c r="AK24" s="651"/>
      <c r="AL24" s="617" t="s">
        <v>122</v>
      </c>
      <c r="AM24" s="618"/>
      <c r="AN24" s="618"/>
      <c r="AO24" s="652"/>
      <c r="AP24" s="611" t="s">
        <v>278</v>
      </c>
      <c r="AQ24" s="686"/>
      <c r="AR24" s="686"/>
      <c r="AS24" s="686"/>
      <c r="AT24" s="686"/>
      <c r="AU24" s="686"/>
      <c r="AV24" s="686"/>
      <c r="AW24" s="686"/>
      <c r="AX24" s="686"/>
      <c r="AY24" s="686"/>
      <c r="AZ24" s="686"/>
      <c r="BA24" s="686"/>
      <c r="BB24" s="686"/>
      <c r="BC24" s="686"/>
      <c r="BD24" s="686"/>
      <c r="BE24" s="686"/>
      <c r="BF24" s="687"/>
      <c r="BG24" s="614" t="s">
        <v>122</v>
      </c>
      <c r="BH24" s="615"/>
      <c r="BI24" s="615"/>
      <c r="BJ24" s="615"/>
      <c r="BK24" s="615"/>
      <c r="BL24" s="615"/>
      <c r="BM24" s="615"/>
      <c r="BN24" s="616"/>
      <c r="BO24" s="650" t="s">
        <v>122</v>
      </c>
      <c r="BP24" s="650"/>
      <c r="BQ24" s="650"/>
      <c r="BR24" s="650"/>
      <c r="BS24" s="651" t="s">
        <v>122</v>
      </c>
      <c r="BT24" s="651"/>
      <c r="BU24" s="651"/>
      <c r="BV24" s="651"/>
      <c r="BW24" s="651"/>
      <c r="BX24" s="651"/>
      <c r="BY24" s="651"/>
      <c r="BZ24" s="651"/>
      <c r="CA24" s="651"/>
      <c r="CB24" s="682"/>
      <c r="CD24" s="663" t="s">
        <v>279</v>
      </c>
      <c r="CE24" s="664"/>
      <c r="CF24" s="664"/>
      <c r="CG24" s="664"/>
      <c r="CH24" s="664"/>
      <c r="CI24" s="664"/>
      <c r="CJ24" s="664"/>
      <c r="CK24" s="664"/>
      <c r="CL24" s="664"/>
      <c r="CM24" s="664"/>
      <c r="CN24" s="664"/>
      <c r="CO24" s="664"/>
      <c r="CP24" s="664"/>
      <c r="CQ24" s="665"/>
      <c r="CR24" s="660">
        <v>3290631</v>
      </c>
      <c r="CS24" s="661"/>
      <c r="CT24" s="661"/>
      <c r="CU24" s="661"/>
      <c r="CV24" s="661"/>
      <c r="CW24" s="661"/>
      <c r="CX24" s="661"/>
      <c r="CY24" s="689"/>
      <c r="CZ24" s="690">
        <v>34.4</v>
      </c>
      <c r="DA24" s="673"/>
      <c r="DB24" s="673"/>
      <c r="DC24" s="692"/>
      <c r="DD24" s="688">
        <v>2645473</v>
      </c>
      <c r="DE24" s="661"/>
      <c r="DF24" s="661"/>
      <c r="DG24" s="661"/>
      <c r="DH24" s="661"/>
      <c r="DI24" s="661"/>
      <c r="DJ24" s="661"/>
      <c r="DK24" s="689"/>
      <c r="DL24" s="688">
        <v>2451435</v>
      </c>
      <c r="DM24" s="661"/>
      <c r="DN24" s="661"/>
      <c r="DO24" s="661"/>
      <c r="DP24" s="661"/>
      <c r="DQ24" s="661"/>
      <c r="DR24" s="661"/>
      <c r="DS24" s="661"/>
      <c r="DT24" s="661"/>
      <c r="DU24" s="661"/>
      <c r="DV24" s="689"/>
      <c r="DW24" s="690">
        <v>46.7</v>
      </c>
      <c r="DX24" s="673"/>
      <c r="DY24" s="673"/>
      <c r="DZ24" s="673"/>
      <c r="EA24" s="673"/>
      <c r="EB24" s="673"/>
      <c r="EC24" s="691"/>
    </row>
    <row r="25" spans="2:133" ht="11.25" customHeight="1" x14ac:dyDescent="0.15">
      <c r="B25" s="611" t="s">
        <v>280</v>
      </c>
      <c r="C25" s="612"/>
      <c r="D25" s="612"/>
      <c r="E25" s="612"/>
      <c r="F25" s="612"/>
      <c r="G25" s="612"/>
      <c r="H25" s="612"/>
      <c r="I25" s="612"/>
      <c r="J25" s="612"/>
      <c r="K25" s="612"/>
      <c r="L25" s="612"/>
      <c r="M25" s="612"/>
      <c r="N25" s="612"/>
      <c r="O25" s="612"/>
      <c r="P25" s="612"/>
      <c r="Q25" s="613"/>
      <c r="R25" s="614">
        <v>5503747</v>
      </c>
      <c r="S25" s="615"/>
      <c r="T25" s="615"/>
      <c r="U25" s="615"/>
      <c r="V25" s="615"/>
      <c r="W25" s="615"/>
      <c r="X25" s="615"/>
      <c r="Y25" s="616"/>
      <c r="Z25" s="650">
        <v>56.2</v>
      </c>
      <c r="AA25" s="650"/>
      <c r="AB25" s="650"/>
      <c r="AC25" s="650"/>
      <c r="AD25" s="651">
        <v>5212496</v>
      </c>
      <c r="AE25" s="651"/>
      <c r="AF25" s="651"/>
      <c r="AG25" s="651"/>
      <c r="AH25" s="651"/>
      <c r="AI25" s="651"/>
      <c r="AJ25" s="651"/>
      <c r="AK25" s="651"/>
      <c r="AL25" s="617">
        <v>99.8</v>
      </c>
      <c r="AM25" s="618"/>
      <c r="AN25" s="618"/>
      <c r="AO25" s="652"/>
      <c r="AP25" s="611" t="s">
        <v>281</v>
      </c>
      <c r="AQ25" s="686"/>
      <c r="AR25" s="686"/>
      <c r="AS25" s="686"/>
      <c r="AT25" s="686"/>
      <c r="AU25" s="686"/>
      <c r="AV25" s="686"/>
      <c r="AW25" s="686"/>
      <c r="AX25" s="686"/>
      <c r="AY25" s="686"/>
      <c r="AZ25" s="686"/>
      <c r="BA25" s="686"/>
      <c r="BB25" s="686"/>
      <c r="BC25" s="686"/>
      <c r="BD25" s="686"/>
      <c r="BE25" s="686"/>
      <c r="BF25" s="687"/>
      <c r="BG25" s="614" t="s">
        <v>122</v>
      </c>
      <c r="BH25" s="615"/>
      <c r="BI25" s="615"/>
      <c r="BJ25" s="615"/>
      <c r="BK25" s="615"/>
      <c r="BL25" s="615"/>
      <c r="BM25" s="615"/>
      <c r="BN25" s="616"/>
      <c r="BO25" s="650" t="s">
        <v>122</v>
      </c>
      <c r="BP25" s="650"/>
      <c r="BQ25" s="650"/>
      <c r="BR25" s="650"/>
      <c r="BS25" s="651" t="s">
        <v>122</v>
      </c>
      <c r="BT25" s="651"/>
      <c r="BU25" s="651"/>
      <c r="BV25" s="651"/>
      <c r="BW25" s="651"/>
      <c r="BX25" s="651"/>
      <c r="BY25" s="651"/>
      <c r="BZ25" s="651"/>
      <c r="CA25" s="651"/>
      <c r="CB25" s="682"/>
      <c r="CD25" s="611" t="s">
        <v>282</v>
      </c>
      <c r="CE25" s="612"/>
      <c r="CF25" s="612"/>
      <c r="CG25" s="612"/>
      <c r="CH25" s="612"/>
      <c r="CI25" s="612"/>
      <c r="CJ25" s="612"/>
      <c r="CK25" s="612"/>
      <c r="CL25" s="612"/>
      <c r="CM25" s="612"/>
      <c r="CN25" s="612"/>
      <c r="CO25" s="612"/>
      <c r="CP25" s="612"/>
      <c r="CQ25" s="613"/>
      <c r="CR25" s="614">
        <v>1322352</v>
      </c>
      <c r="CS25" s="623"/>
      <c r="CT25" s="623"/>
      <c r="CU25" s="623"/>
      <c r="CV25" s="623"/>
      <c r="CW25" s="623"/>
      <c r="CX25" s="623"/>
      <c r="CY25" s="624"/>
      <c r="CZ25" s="617">
        <v>13.8</v>
      </c>
      <c r="DA25" s="625"/>
      <c r="DB25" s="625"/>
      <c r="DC25" s="626"/>
      <c r="DD25" s="620">
        <v>1232208</v>
      </c>
      <c r="DE25" s="623"/>
      <c r="DF25" s="623"/>
      <c r="DG25" s="623"/>
      <c r="DH25" s="623"/>
      <c r="DI25" s="623"/>
      <c r="DJ25" s="623"/>
      <c r="DK25" s="624"/>
      <c r="DL25" s="620">
        <v>1107300</v>
      </c>
      <c r="DM25" s="623"/>
      <c r="DN25" s="623"/>
      <c r="DO25" s="623"/>
      <c r="DP25" s="623"/>
      <c r="DQ25" s="623"/>
      <c r="DR25" s="623"/>
      <c r="DS25" s="623"/>
      <c r="DT25" s="623"/>
      <c r="DU25" s="623"/>
      <c r="DV25" s="624"/>
      <c r="DW25" s="617">
        <v>21.1</v>
      </c>
      <c r="DX25" s="625"/>
      <c r="DY25" s="625"/>
      <c r="DZ25" s="625"/>
      <c r="EA25" s="625"/>
      <c r="EB25" s="625"/>
      <c r="EC25" s="639"/>
    </row>
    <row r="26" spans="2:133" ht="11.25" customHeight="1" x14ac:dyDescent="0.15">
      <c r="B26" s="611" t="s">
        <v>283</v>
      </c>
      <c r="C26" s="612"/>
      <c r="D26" s="612"/>
      <c r="E26" s="612"/>
      <c r="F26" s="612"/>
      <c r="G26" s="612"/>
      <c r="H26" s="612"/>
      <c r="I26" s="612"/>
      <c r="J26" s="612"/>
      <c r="K26" s="612"/>
      <c r="L26" s="612"/>
      <c r="M26" s="612"/>
      <c r="N26" s="612"/>
      <c r="O26" s="612"/>
      <c r="P26" s="612"/>
      <c r="Q26" s="613"/>
      <c r="R26" s="614">
        <v>1140</v>
      </c>
      <c r="S26" s="615"/>
      <c r="T26" s="615"/>
      <c r="U26" s="615"/>
      <c r="V26" s="615"/>
      <c r="W26" s="615"/>
      <c r="X26" s="615"/>
      <c r="Y26" s="616"/>
      <c r="Z26" s="650">
        <v>0</v>
      </c>
      <c r="AA26" s="650"/>
      <c r="AB26" s="650"/>
      <c r="AC26" s="650"/>
      <c r="AD26" s="651">
        <v>1140</v>
      </c>
      <c r="AE26" s="651"/>
      <c r="AF26" s="651"/>
      <c r="AG26" s="651"/>
      <c r="AH26" s="651"/>
      <c r="AI26" s="651"/>
      <c r="AJ26" s="651"/>
      <c r="AK26" s="651"/>
      <c r="AL26" s="617">
        <v>0</v>
      </c>
      <c r="AM26" s="618"/>
      <c r="AN26" s="618"/>
      <c r="AO26" s="652"/>
      <c r="AP26" s="611" t="s">
        <v>284</v>
      </c>
      <c r="AQ26" s="686"/>
      <c r="AR26" s="686"/>
      <c r="AS26" s="686"/>
      <c r="AT26" s="686"/>
      <c r="AU26" s="686"/>
      <c r="AV26" s="686"/>
      <c r="AW26" s="686"/>
      <c r="AX26" s="686"/>
      <c r="AY26" s="686"/>
      <c r="AZ26" s="686"/>
      <c r="BA26" s="686"/>
      <c r="BB26" s="686"/>
      <c r="BC26" s="686"/>
      <c r="BD26" s="686"/>
      <c r="BE26" s="686"/>
      <c r="BF26" s="687"/>
      <c r="BG26" s="614" t="s">
        <v>122</v>
      </c>
      <c r="BH26" s="615"/>
      <c r="BI26" s="615"/>
      <c r="BJ26" s="615"/>
      <c r="BK26" s="615"/>
      <c r="BL26" s="615"/>
      <c r="BM26" s="615"/>
      <c r="BN26" s="616"/>
      <c r="BO26" s="650" t="s">
        <v>122</v>
      </c>
      <c r="BP26" s="650"/>
      <c r="BQ26" s="650"/>
      <c r="BR26" s="650"/>
      <c r="BS26" s="651" t="s">
        <v>122</v>
      </c>
      <c r="BT26" s="651"/>
      <c r="BU26" s="651"/>
      <c r="BV26" s="651"/>
      <c r="BW26" s="651"/>
      <c r="BX26" s="651"/>
      <c r="BY26" s="651"/>
      <c r="BZ26" s="651"/>
      <c r="CA26" s="651"/>
      <c r="CB26" s="682"/>
      <c r="CD26" s="611" t="s">
        <v>285</v>
      </c>
      <c r="CE26" s="612"/>
      <c r="CF26" s="612"/>
      <c r="CG26" s="612"/>
      <c r="CH26" s="612"/>
      <c r="CI26" s="612"/>
      <c r="CJ26" s="612"/>
      <c r="CK26" s="612"/>
      <c r="CL26" s="612"/>
      <c r="CM26" s="612"/>
      <c r="CN26" s="612"/>
      <c r="CO26" s="612"/>
      <c r="CP26" s="612"/>
      <c r="CQ26" s="613"/>
      <c r="CR26" s="614">
        <v>876860</v>
      </c>
      <c r="CS26" s="615"/>
      <c r="CT26" s="615"/>
      <c r="CU26" s="615"/>
      <c r="CV26" s="615"/>
      <c r="CW26" s="615"/>
      <c r="CX26" s="615"/>
      <c r="CY26" s="616"/>
      <c r="CZ26" s="617">
        <v>9.1999999999999993</v>
      </c>
      <c r="DA26" s="625"/>
      <c r="DB26" s="625"/>
      <c r="DC26" s="626"/>
      <c r="DD26" s="620">
        <v>815088</v>
      </c>
      <c r="DE26" s="615"/>
      <c r="DF26" s="615"/>
      <c r="DG26" s="615"/>
      <c r="DH26" s="615"/>
      <c r="DI26" s="615"/>
      <c r="DJ26" s="615"/>
      <c r="DK26" s="616"/>
      <c r="DL26" s="620" t="s">
        <v>122</v>
      </c>
      <c r="DM26" s="615"/>
      <c r="DN26" s="615"/>
      <c r="DO26" s="615"/>
      <c r="DP26" s="615"/>
      <c r="DQ26" s="615"/>
      <c r="DR26" s="615"/>
      <c r="DS26" s="615"/>
      <c r="DT26" s="615"/>
      <c r="DU26" s="615"/>
      <c r="DV26" s="616"/>
      <c r="DW26" s="617" t="s">
        <v>122</v>
      </c>
      <c r="DX26" s="625"/>
      <c r="DY26" s="625"/>
      <c r="DZ26" s="625"/>
      <c r="EA26" s="625"/>
      <c r="EB26" s="625"/>
      <c r="EC26" s="639"/>
    </row>
    <row r="27" spans="2:133" ht="11.25" customHeight="1" x14ac:dyDescent="0.15">
      <c r="B27" s="611" t="s">
        <v>286</v>
      </c>
      <c r="C27" s="612"/>
      <c r="D27" s="612"/>
      <c r="E27" s="612"/>
      <c r="F27" s="612"/>
      <c r="G27" s="612"/>
      <c r="H27" s="612"/>
      <c r="I27" s="612"/>
      <c r="J27" s="612"/>
      <c r="K27" s="612"/>
      <c r="L27" s="612"/>
      <c r="M27" s="612"/>
      <c r="N27" s="612"/>
      <c r="O27" s="612"/>
      <c r="P27" s="612"/>
      <c r="Q27" s="613"/>
      <c r="R27" s="614">
        <v>98354</v>
      </c>
      <c r="S27" s="615"/>
      <c r="T27" s="615"/>
      <c r="U27" s="615"/>
      <c r="V27" s="615"/>
      <c r="W27" s="615"/>
      <c r="X27" s="615"/>
      <c r="Y27" s="616"/>
      <c r="Z27" s="650">
        <v>1</v>
      </c>
      <c r="AA27" s="650"/>
      <c r="AB27" s="650"/>
      <c r="AC27" s="650"/>
      <c r="AD27" s="651">
        <v>4951</v>
      </c>
      <c r="AE27" s="651"/>
      <c r="AF27" s="651"/>
      <c r="AG27" s="651"/>
      <c r="AH27" s="651"/>
      <c r="AI27" s="651"/>
      <c r="AJ27" s="651"/>
      <c r="AK27" s="651"/>
      <c r="AL27" s="617">
        <v>0.1</v>
      </c>
      <c r="AM27" s="618"/>
      <c r="AN27" s="618"/>
      <c r="AO27" s="652"/>
      <c r="AP27" s="611" t="s">
        <v>287</v>
      </c>
      <c r="AQ27" s="612"/>
      <c r="AR27" s="612"/>
      <c r="AS27" s="612"/>
      <c r="AT27" s="612"/>
      <c r="AU27" s="612"/>
      <c r="AV27" s="612"/>
      <c r="AW27" s="612"/>
      <c r="AX27" s="612"/>
      <c r="AY27" s="612"/>
      <c r="AZ27" s="612"/>
      <c r="BA27" s="612"/>
      <c r="BB27" s="612"/>
      <c r="BC27" s="612"/>
      <c r="BD27" s="612"/>
      <c r="BE27" s="612"/>
      <c r="BF27" s="613"/>
      <c r="BG27" s="614">
        <v>1062935</v>
      </c>
      <c r="BH27" s="615"/>
      <c r="BI27" s="615"/>
      <c r="BJ27" s="615"/>
      <c r="BK27" s="615"/>
      <c r="BL27" s="615"/>
      <c r="BM27" s="615"/>
      <c r="BN27" s="616"/>
      <c r="BO27" s="650">
        <v>100</v>
      </c>
      <c r="BP27" s="650"/>
      <c r="BQ27" s="650"/>
      <c r="BR27" s="650"/>
      <c r="BS27" s="651">
        <v>15444</v>
      </c>
      <c r="BT27" s="651"/>
      <c r="BU27" s="651"/>
      <c r="BV27" s="651"/>
      <c r="BW27" s="651"/>
      <c r="BX27" s="651"/>
      <c r="BY27" s="651"/>
      <c r="BZ27" s="651"/>
      <c r="CA27" s="651"/>
      <c r="CB27" s="682"/>
      <c r="CD27" s="611" t="s">
        <v>288</v>
      </c>
      <c r="CE27" s="612"/>
      <c r="CF27" s="612"/>
      <c r="CG27" s="612"/>
      <c r="CH27" s="612"/>
      <c r="CI27" s="612"/>
      <c r="CJ27" s="612"/>
      <c r="CK27" s="612"/>
      <c r="CL27" s="612"/>
      <c r="CM27" s="612"/>
      <c r="CN27" s="612"/>
      <c r="CO27" s="612"/>
      <c r="CP27" s="612"/>
      <c r="CQ27" s="613"/>
      <c r="CR27" s="614">
        <v>477738</v>
      </c>
      <c r="CS27" s="623"/>
      <c r="CT27" s="623"/>
      <c r="CU27" s="623"/>
      <c r="CV27" s="623"/>
      <c r="CW27" s="623"/>
      <c r="CX27" s="623"/>
      <c r="CY27" s="624"/>
      <c r="CZ27" s="617">
        <v>5</v>
      </c>
      <c r="DA27" s="625"/>
      <c r="DB27" s="625"/>
      <c r="DC27" s="626"/>
      <c r="DD27" s="620">
        <v>179822</v>
      </c>
      <c r="DE27" s="623"/>
      <c r="DF27" s="623"/>
      <c r="DG27" s="623"/>
      <c r="DH27" s="623"/>
      <c r="DI27" s="623"/>
      <c r="DJ27" s="623"/>
      <c r="DK27" s="624"/>
      <c r="DL27" s="620">
        <v>110692</v>
      </c>
      <c r="DM27" s="623"/>
      <c r="DN27" s="623"/>
      <c r="DO27" s="623"/>
      <c r="DP27" s="623"/>
      <c r="DQ27" s="623"/>
      <c r="DR27" s="623"/>
      <c r="DS27" s="623"/>
      <c r="DT27" s="623"/>
      <c r="DU27" s="623"/>
      <c r="DV27" s="624"/>
      <c r="DW27" s="617">
        <v>2.1</v>
      </c>
      <c r="DX27" s="625"/>
      <c r="DY27" s="625"/>
      <c r="DZ27" s="625"/>
      <c r="EA27" s="625"/>
      <c r="EB27" s="625"/>
      <c r="EC27" s="639"/>
    </row>
    <row r="28" spans="2:133" ht="11.25" customHeight="1" x14ac:dyDescent="0.15">
      <c r="B28" s="611" t="s">
        <v>289</v>
      </c>
      <c r="C28" s="612"/>
      <c r="D28" s="612"/>
      <c r="E28" s="612"/>
      <c r="F28" s="612"/>
      <c r="G28" s="612"/>
      <c r="H28" s="612"/>
      <c r="I28" s="612"/>
      <c r="J28" s="612"/>
      <c r="K28" s="612"/>
      <c r="L28" s="612"/>
      <c r="M28" s="612"/>
      <c r="N28" s="612"/>
      <c r="O28" s="612"/>
      <c r="P28" s="612"/>
      <c r="Q28" s="613"/>
      <c r="R28" s="614">
        <v>169500</v>
      </c>
      <c r="S28" s="615"/>
      <c r="T28" s="615"/>
      <c r="U28" s="615"/>
      <c r="V28" s="615"/>
      <c r="W28" s="615"/>
      <c r="X28" s="615"/>
      <c r="Y28" s="616"/>
      <c r="Z28" s="650">
        <v>1.7</v>
      </c>
      <c r="AA28" s="650"/>
      <c r="AB28" s="650"/>
      <c r="AC28" s="650"/>
      <c r="AD28" s="651">
        <v>2734</v>
      </c>
      <c r="AE28" s="651"/>
      <c r="AF28" s="651"/>
      <c r="AG28" s="651"/>
      <c r="AH28" s="651"/>
      <c r="AI28" s="651"/>
      <c r="AJ28" s="651"/>
      <c r="AK28" s="651"/>
      <c r="AL28" s="617">
        <v>0.1</v>
      </c>
      <c r="AM28" s="618"/>
      <c r="AN28" s="618"/>
      <c r="AO28" s="652"/>
      <c r="AP28" s="611"/>
      <c r="AQ28" s="612"/>
      <c r="AR28" s="612"/>
      <c r="AS28" s="612"/>
      <c r="AT28" s="612"/>
      <c r="AU28" s="612"/>
      <c r="AV28" s="612"/>
      <c r="AW28" s="612"/>
      <c r="AX28" s="612"/>
      <c r="AY28" s="612"/>
      <c r="AZ28" s="612"/>
      <c r="BA28" s="612"/>
      <c r="BB28" s="612"/>
      <c r="BC28" s="612"/>
      <c r="BD28" s="612"/>
      <c r="BE28" s="612"/>
      <c r="BF28" s="613"/>
      <c r="BG28" s="614"/>
      <c r="BH28" s="615"/>
      <c r="BI28" s="615"/>
      <c r="BJ28" s="615"/>
      <c r="BK28" s="615"/>
      <c r="BL28" s="615"/>
      <c r="BM28" s="615"/>
      <c r="BN28" s="616"/>
      <c r="BO28" s="650"/>
      <c r="BP28" s="650"/>
      <c r="BQ28" s="650"/>
      <c r="BR28" s="650"/>
      <c r="BS28" s="620"/>
      <c r="BT28" s="615"/>
      <c r="BU28" s="615"/>
      <c r="BV28" s="615"/>
      <c r="BW28" s="615"/>
      <c r="BX28" s="615"/>
      <c r="BY28" s="615"/>
      <c r="BZ28" s="615"/>
      <c r="CA28" s="615"/>
      <c r="CB28" s="649"/>
      <c r="CD28" s="611" t="s">
        <v>290</v>
      </c>
      <c r="CE28" s="612"/>
      <c r="CF28" s="612"/>
      <c r="CG28" s="612"/>
      <c r="CH28" s="612"/>
      <c r="CI28" s="612"/>
      <c r="CJ28" s="612"/>
      <c r="CK28" s="612"/>
      <c r="CL28" s="612"/>
      <c r="CM28" s="612"/>
      <c r="CN28" s="612"/>
      <c r="CO28" s="612"/>
      <c r="CP28" s="612"/>
      <c r="CQ28" s="613"/>
      <c r="CR28" s="614">
        <v>1490541</v>
      </c>
      <c r="CS28" s="615"/>
      <c r="CT28" s="615"/>
      <c r="CU28" s="615"/>
      <c r="CV28" s="615"/>
      <c r="CW28" s="615"/>
      <c r="CX28" s="615"/>
      <c r="CY28" s="616"/>
      <c r="CZ28" s="617">
        <v>15.6</v>
      </c>
      <c r="DA28" s="625"/>
      <c r="DB28" s="625"/>
      <c r="DC28" s="626"/>
      <c r="DD28" s="620">
        <v>1233443</v>
      </c>
      <c r="DE28" s="615"/>
      <c r="DF28" s="615"/>
      <c r="DG28" s="615"/>
      <c r="DH28" s="615"/>
      <c r="DI28" s="615"/>
      <c r="DJ28" s="615"/>
      <c r="DK28" s="616"/>
      <c r="DL28" s="620">
        <v>1233443</v>
      </c>
      <c r="DM28" s="615"/>
      <c r="DN28" s="615"/>
      <c r="DO28" s="615"/>
      <c r="DP28" s="615"/>
      <c r="DQ28" s="615"/>
      <c r="DR28" s="615"/>
      <c r="DS28" s="615"/>
      <c r="DT28" s="615"/>
      <c r="DU28" s="615"/>
      <c r="DV28" s="616"/>
      <c r="DW28" s="617">
        <v>23.5</v>
      </c>
      <c r="DX28" s="625"/>
      <c r="DY28" s="625"/>
      <c r="DZ28" s="625"/>
      <c r="EA28" s="625"/>
      <c r="EB28" s="625"/>
      <c r="EC28" s="639"/>
    </row>
    <row r="29" spans="2:133" ht="11.25" customHeight="1" x14ac:dyDescent="0.15">
      <c r="B29" s="611" t="s">
        <v>291</v>
      </c>
      <c r="C29" s="612"/>
      <c r="D29" s="612"/>
      <c r="E29" s="612"/>
      <c r="F29" s="612"/>
      <c r="G29" s="612"/>
      <c r="H29" s="612"/>
      <c r="I29" s="612"/>
      <c r="J29" s="612"/>
      <c r="K29" s="612"/>
      <c r="L29" s="612"/>
      <c r="M29" s="612"/>
      <c r="N29" s="612"/>
      <c r="O29" s="612"/>
      <c r="P29" s="612"/>
      <c r="Q29" s="613"/>
      <c r="R29" s="614">
        <v>33620</v>
      </c>
      <c r="S29" s="615"/>
      <c r="T29" s="615"/>
      <c r="U29" s="615"/>
      <c r="V29" s="615"/>
      <c r="W29" s="615"/>
      <c r="X29" s="615"/>
      <c r="Y29" s="616"/>
      <c r="Z29" s="650">
        <v>0.3</v>
      </c>
      <c r="AA29" s="650"/>
      <c r="AB29" s="650"/>
      <c r="AC29" s="650"/>
      <c r="AD29" s="651" t="s">
        <v>122</v>
      </c>
      <c r="AE29" s="651"/>
      <c r="AF29" s="651"/>
      <c r="AG29" s="651"/>
      <c r="AH29" s="651"/>
      <c r="AI29" s="651"/>
      <c r="AJ29" s="651"/>
      <c r="AK29" s="651"/>
      <c r="AL29" s="617" t="s">
        <v>122</v>
      </c>
      <c r="AM29" s="618"/>
      <c r="AN29" s="618"/>
      <c r="AO29" s="652"/>
      <c r="AP29" s="595"/>
      <c r="AQ29" s="596"/>
      <c r="AR29" s="596"/>
      <c r="AS29" s="596"/>
      <c r="AT29" s="596"/>
      <c r="AU29" s="596"/>
      <c r="AV29" s="596"/>
      <c r="AW29" s="596"/>
      <c r="AX29" s="596"/>
      <c r="AY29" s="596"/>
      <c r="AZ29" s="596"/>
      <c r="BA29" s="596"/>
      <c r="BB29" s="596"/>
      <c r="BC29" s="596"/>
      <c r="BD29" s="596"/>
      <c r="BE29" s="596"/>
      <c r="BF29" s="597"/>
      <c r="BG29" s="614"/>
      <c r="BH29" s="615"/>
      <c r="BI29" s="615"/>
      <c r="BJ29" s="615"/>
      <c r="BK29" s="615"/>
      <c r="BL29" s="615"/>
      <c r="BM29" s="615"/>
      <c r="BN29" s="616"/>
      <c r="BO29" s="650"/>
      <c r="BP29" s="650"/>
      <c r="BQ29" s="650"/>
      <c r="BR29" s="650"/>
      <c r="BS29" s="651"/>
      <c r="BT29" s="651"/>
      <c r="BU29" s="651"/>
      <c r="BV29" s="651"/>
      <c r="BW29" s="651"/>
      <c r="BX29" s="651"/>
      <c r="BY29" s="651"/>
      <c r="BZ29" s="651"/>
      <c r="CA29" s="651"/>
      <c r="CB29" s="682"/>
      <c r="CD29" s="627" t="s">
        <v>292</v>
      </c>
      <c r="CE29" s="628"/>
      <c r="CF29" s="611" t="s">
        <v>66</v>
      </c>
      <c r="CG29" s="612"/>
      <c r="CH29" s="612"/>
      <c r="CI29" s="612"/>
      <c r="CJ29" s="612"/>
      <c r="CK29" s="612"/>
      <c r="CL29" s="612"/>
      <c r="CM29" s="612"/>
      <c r="CN29" s="612"/>
      <c r="CO29" s="612"/>
      <c r="CP29" s="612"/>
      <c r="CQ29" s="613"/>
      <c r="CR29" s="614">
        <v>1489924</v>
      </c>
      <c r="CS29" s="623"/>
      <c r="CT29" s="623"/>
      <c r="CU29" s="623"/>
      <c r="CV29" s="623"/>
      <c r="CW29" s="623"/>
      <c r="CX29" s="623"/>
      <c r="CY29" s="624"/>
      <c r="CZ29" s="617">
        <v>15.6</v>
      </c>
      <c r="DA29" s="625"/>
      <c r="DB29" s="625"/>
      <c r="DC29" s="626"/>
      <c r="DD29" s="620">
        <v>1232826</v>
      </c>
      <c r="DE29" s="623"/>
      <c r="DF29" s="623"/>
      <c r="DG29" s="623"/>
      <c r="DH29" s="623"/>
      <c r="DI29" s="623"/>
      <c r="DJ29" s="623"/>
      <c r="DK29" s="624"/>
      <c r="DL29" s="620">
        <v>1232826</v>
      </c>
      <c r="DM29" s="623"/>
      <c r="DN29" s="623"/>
      <c r="DO29" s="623"/>
      <c r="DP29" s="623"/>
      <c r="DQ29" s="623"/>
      <c r="DR29" s="623"/>
      <c r="DS29" s="623"/>
      <c r="DT29" s="623"/>
      <c r="DU29" s="623"/>
      <c r="DV29" s="624"/>
      <c r="DW29" s="617">
        <v>23.5</v>
      </c>
      <c r="DX29" s="625"/>
      <c r="DY29" s="625"/>
      <c r="DZ29" s="625"/>
      <c r="EA29" s="625"/>
      <c r="EB29" s="625"/>
      <c r="EC29" s="639"/>
    </row>
    <row r="30" spans="2:133" ht="11.25" customHeight="1" x14ac:dyDescent="0.15">
      <c r="B30" s="611" t="s">
        <v>293</v>
      </c>
      <c r="C30" s="612"/>
      <c r="D30" s="612"/>
      <c r="E30" s="612"/>
      <c r="F30" s="612"/>
      <c r="G30" s="612"/>
      <c r="H30" s="612"/>
      <c r="I30" s="612"/>
      <c r="J30" s="612"/>
      <c r="K30" s="612"/>
      <c r="L30" s="612"/>
      <c r="M30" s="612"/>
      <c r="N30" s="612"/>
      <c r="O30" s="612"/>
      <c r="P30" s="612"/>
      <c r="Q30" s="613"/>
      <c r="R30" s="614">
        <v>696555</v>
      </c>
      <c r="S30" s="615"/>
      <c r="T30" s="615"/>
      <c r="U30" s="615"/>
      <c r="V30" s="615"/>
      <c r="W30" s="615"/>
      <c r="X30" s="615"/>
      <c r="Y30" s="616"/>
      <c r="Z30" s="650">
        <v>7.1</v>
      </c>
      <c r="AA30" s="650"/>
      <c r="AB30" s="650"/>
      <c r="AC30" s="650"/>
      <c r="AD30" s="651" t="s">
        <v>122</v>
      </c>
      <c r="AE30" s="651"/>
      <c r="AF30" s="651"/>
      <c r="AG30" s="651"/>
      <c r="AH30" s="651"/>
      <c r="AI30" s="651"/>
      <c r="AJ30" s="651"/>
      <c r="AK30" s="651"/>
      <c r="AL30" s="617" t="s">
        <v>122</v>
      </c>
      <c r="AM30" s="618"/>
      <c r="AN30" s="618"/>
      <c r="AO30" s="652"/>
      <c r="AP30" s="666" t="s">
        <v>211</v>
      </c>
      <c r="AQ30" s="667"/>
      <c r="AR30" s="667"/>
      <c r="AS30" s="667"/>
      <c r="AT30" s="667"/>
      <c r="AU30" s="667"/>
      <c r="AV30" s="667"/>
      <c r="AW30" s="667"/>
      <c r="AX30" s="667"/>
      <c r="AY30" s="667"/>
      <c r="AZ30" s="667"/>
      <c r="BA30" s="667"/>
      <c r="BB30" s="667"/>
      <c r="BC30" s="667"/>
      <c r="BD30" s="667"/>
      <c r="BE30" s="667"/>
      <c r="BF30" s="668"/>
      <c r="BG30" s="666" t="s">
        <v>294</v>
      </c>
      <c r="BH30" s="680"/>
      <c r="BI30" s="680"/>
      <c r="BJ30" s="680"/>
      <c r="BK30" s="680"/>
      <c r="BL30" s="680"/>
      <c r="BM30" s="680"/>
      <c r="BN30" s="680"/>
      <c r="BO30" s="680"/>
      <c r="BP30" s="680"/>
      <c r="BQ30" s="681"/>
      <c r="BR30" s="666" t="s">
        <v>295</v>
      </c>
      <c r="BS30" s="680"/>
      <c r="BT30" s="680"/>
      <c r="BU30" s="680"/>
      <c r="BV30" s="680"/>
      <c r="BW30" s="680"/>
      <c r="BX30" s="680"/>
      <c r="BY30" s="680"/>
      <c r="BZ30" s="680"/>
      <c r="CA30" s="680"/>
      <c r="CB30" s="681"/>
      <c r="CD30" s="629"/>
      <c r="CE30" s="630"/>
      <c r="CF30" s="611" t="s">
        <v>296</v>
      </c>
      <c r="CG30" s="612"/>
      <c r="CH30" s="612"/>
      <c r="CI30" s="612"/>
      <c r="CJ30" s="612"/>
      <c r="CK30" s="612"/>
      <c r="CL30" s="612"/>
      <c r="CM30" s="612"/>
      <c r="CN30" s="612"/>
      <c r="CO30" s="612"/>
      <c r="CP30" s="612"/>
      <c r="CQ30" s="613"/>
      <c r="CR30" s="614">
        <v>1435783</v>
      </c>
      <c r="CS30" s="615"/>
      <c r="CT30" s="615"/>
      <c r="CU30" s="615"/>
      <c r="CV30" s="615"/>
      <c r="CW30" s="615"/>
      <c r="CX30" s="615"/>
      <c r="CY30" s="616"/>
      <c r="CZ30" s="617">
        <v>15</v>
      </c>
      <c r="DA30" s="625"/>
      <c r="DB30" s="625"/>
      <c r="DC30" s="626"/>
      <c r="DD30" s="620">
        <v>1192993</v>
      </c>
      <c r="DE30" s="615"/>
      <c r="DF30" s="615"/>
      <c r="DG30" s="615"/>
      <c r="DH30" s="615"/>
      <c r="DI30" s="615"/>
      <c r="DJ30" s="615"/>
      <c r="DK30" s="616"/>
      <c r="DL30" s="620">
        <v>1192993</v>
      </c>
      <c r="DM30" s="615"/>
      <c r="DN30" s="615"/>
      <c r="DO30" s="615"/>
      <c r="DP30" s="615"/>
      <c r="DQ30" s="615"/>
      <c r="DR30" s="615"/>
      <c r="DS30" s="615"/>
      <c r="DT30" s="615"/>
      <c r="DU30" s="615"/>
      <c r="DV30" s="616"/>
      <c r="DW30" s="617">
        <v>22.7</v>
      </c>
      <c r="DX30" s="625"/>
      <c r="DY30" s="625"/>
      <c r="DZ30" s="625"/>
      <c r="EA30" s="625"/>
      <c r="EB30" s="625"/>
      <c r="EC30" s="639"/>
    </row>
    <row r="31" spans="2:133" ht="11.25" customHeight="1" x14ac:dyDescent="0.15">
      <c r="B31" s="683" t="s">
        <v>297</v>
      </c>
      <c r="C31" s="684"/>
      <c r="D31" s="684"/>
      <c r="E31" s="684"/>
      <c r="F31" s="684"/>
      <c r="G31" s="684"/>
      <c r="H31" s="684"/>
      <c r="I31" s="684"/>
      <c r="J31" s="684"/>
      <c r="K31" s="684"/>
      <c r="L31" s="684"/>
      <c r="M31" s="684"/>
      <c r="N31" s="684"/>
      <c r="O31" s="684"/>
      <c r="P31" s="684"/>
      <c r="Q31" s="685"/>
      <c r="R31" s="614" t="s">
        <v>122</v>
      </c>
      <c r="S31" s="615"/>
      <c r="T31" s="615"/>
      <c r="U31" s="615"/>
      <c r="V31" s="615"/>
      <c r="W31" s="615"/>
      <c r="X31" s="615"/>
      <c r="Y31" s="616"/>
      <c r="Z31" s="650" t="s">
        <v>122</v>
      </c>
      <c r="AA31" s="650"/>
      <c r="AB31" s="650"/>
      <c r="AC31" s="650"/>
      <c r="AD31" s="651" t="s">
        <v>122</v>
      </c>
      <c r="AE31" s="651"/>
      <c r="AF31" s="651"/>
      <c r="AG31" s="651"/>
      <c r="AH31" s="651"/>
      <c r="AI31" s="651"/>
      <c r="AJ31" s="651"/>
      <c r="AK31" s="651"/>
      <c r="AL31" s="617" t="s">
        <v>122</v>
      </c>
      <c r="AM31" s="618"/>
      <c r="AN31" s="618"/>
      <c r="AO31" s="652"/>
      <c r="AP31" s="675" t="s">
        <v>298</v>
      </c>
      <c r="AQ31" s="676"/>
      <c r="AR31" s="676"/>
      <c r="AS31" s="676"/>
      <c r="AT31" s="677" t="s">
        <v>299</v>
      </c>
      <c r="AU31" s="212"/>
      <c r="AV31" s="212"/>
      <c r="AW31" s="212"/>
      <c r="AX31" s="663" t="s">
        <v>177</v>
      </c>
      <c r="AY31" s="664"/>
      <c r="AZ31" s="664"/>
      <c r="BA31" s="664"/>
      <c r="BB31" s="664"/>
      <c r="BC31" s="664"/>
      <c r="BD31" s="664"/>
      <c r="BE31" s="664"/>
      <c r="BF31" s="665"/>
      <c r="BG31" s="671">
        <v>99.6</v>
      </c>
      <c r="BH31" s="672"/>
      <c r="BI31" s="672"/>
      <c r="BJ31" s="672"/>
      <c r="BK31" s="672"/>
      <c r="BL31" s="672"/>
      <c r="BM31" s="673">
        <v>98.4</v>
      </c>
      <c r="BN31" s="672"/>
      <c r="BO31" s="672"/>
      <c r="BP31" s="672"/>
      <c r="BQ31" s="674"/>
      <c r="BR31" s="671">
        <v>99.7</v>
      </c>
      <c r="BS31" s="672"/>
      <c r="BT31" s="672"/>
      <c r="BU31" s="672"/>
      <c r="BV31" s="672"/>
      <c r="BW31" s="672"/>
      <c r="BX31" s="673">
        <v>98.7</v>
      </c>
      <c r="BY31" s="672"/>
      <c r="BZ31" s="672"/>
      <c r="CA31" s="672"/>
      <c r="CB31" s="674"/>
      <c r="CD31" s="629"/>
      <c r="CE31" s="630"/>
      <c r="CF31" s="611" t="s">
        <v>300</v>
      </c>
      <c r="CG31" s="612"/>
      <c r="CH31" s="612"/>
      <c r="CI31" s="612"/>
      <c r="CJ31" s="612"/>
      <c r="CK31" s="612"/>
      <c r="CL31" s="612"/>
      <c r="CM31" s="612"/>
      <c r="CN31" s="612"/>
      <c r="CO31" s="612"/>
      <c r="CP31" s="612"/>
      <c r="CQ31" s="613"/>
      <c r="CR31" s="614">
        <v>54141</v>
      </c>
      <c r="CS31" s="623"/>
      <c r="CT31" s="623"/>
      <c r="CU31" s="623"/>
      <c r="CV31" s="623"/>
      <c r="CW31" s="623"/>
      <c r="CX31" s="623"/>
      <c r="CY31" s="624"/>
      <c r="CZ31" s="617">
        <v>0.6</v>
      </c>
      <c r="DA31" s="625"/>
      <c r="DB31" s="625"/>
      <c r="DC31" s="626"/>
      <c r="DD31" s="620">
        <v>39833</v>
      </c>
      <c r="DE31" s="623"/>
      <c r="DF31" s="623"/>
      <c r="DG31" s="623"/>
      <c r="DH31" s="623"/>
      <c r="DI31" s="623"/>
      <c r="DJ31" s="623"/>
      <c r="DK31" s="624"/>
      <c r="DL31" s="620">
        <v>39833</v>
      </c>
      <c r="DM31" s="623"/>
      <c r="DN31" s="623"/>
      <c r="DO31" s="623"/>
      <c r="DP31" s="623"/>
      <c r="DQ31" s="623"/>
      <c r="DR31" s="623"/>
      <c r="DS31" s="623"/>
      <c r="DT31" s="623"/>
      <c r="DU31" s="623"/>
      <c r="DV31" s="624"/>
      <c r="DW31" s="617">
        <v>0.8</v>
      </c>
      <c r="DX31" s="625"/>
      <c r="DY31" s="625"/>
      <c r="DZ31" s="625"/>
      <c r="EA31" s="625"/>
      <c r="EB31" s="625"/>
      <c r="EC31" s="639"/>
    </row>
    <row r="32" spans="2:133" ht="11.25" customHeight="1" x14ac:dyDescent="0.15">
      <c r="B32" s="611" t="s">
        <v>301</v>
      </c>
      <c r="C32" s="612"/>
      <c r="D32" s="612"/>
      <c r="E32" s="612"/>
      <c r="F32" s="612"/>
      <c r="G32" s="612"/>
      <c r="H32" s="612"/>
      <c r="I32" s="612"/>
      <c r="J32" s="612"/>
      <c r="K32" s="612"/>
      <c r="L32" s="612"/>
      <c r="M32" s="612"/>
      <c r="N32" s="612"/>
      <c r="O32" s="612"/>
      <c r="P32" s="612"/>
      <c r="Q32" s="613"/>
      <c r="R32" s="614">
        <v>981986</v>
      </c>
      <c r="S32" s="615"/>
      <c r="T32" s="615"/>
      <c r="U32" s="615"/>
      <c r="V32" s="615"/>
      <c r="W32" s="615"/>
      <c r="X32" s="615"/>
      <c r="Y32" s="616"/>
      <c r="Z32" s="650">
        <v>10</v>
      </c>
      <c r="AA32" s="650"/>
      <c r="AB32" s="650"/>
      <c r="AC32" s="650"/>
      <c r="AD32" s="651" t="s">
        <v>122</v>
      </c>
      <c r="AE32" s="651"/>
      <c r="AF32" s="651"/>
      <c r="AG32" s="651"/>
      <c r="AH32" s="651"/>
      <c r="AI32" s="651"/>
      <c r="AJ32" s="651"/>
      <c r="AK32" s="651"/>
      <c r="AL32" s="617" t="s">
        <v>122</v>
      </c>
      <c r="AM32" s="618"/>
      <c r="AN32" s="618"/>
      <c r="AO32" s="652"/>
      <c r="AP32" s="653"/>
      <c r="AQ32" s="654"/>
      <c r="AR32" s="654"/>
      <c r="AS32" s="654"/>
      <c r="AT32" s="678"/>
      <c r="AU32" s="208" t="s">
        <v>302</v>
      </c>
      <c r="AX32" s="611" t="s">
        <v>303</v>
      </c>
      <c r="AY32" s="612"/>
      <c r="AZ32" s="612"/>
      <c r="BA32" s="612"/>
      <c r="BB32" s="612"/>
      <c r="BC32" s="612"/>
      <c r="BD32" s="612"/>
      <c r="BE32" s="612"/>
      <c r="BF32" s="613"/>
      <c r="BG32" s="670">
        <v>99.7</v>
      </c>
      <c r="BH32" s="623"/>
      <c r="BI32" s="623"/>
      <c r="BJ32" s="623"/>
      <c r="BK32" s="623"/>
      <c r="BL32" s="623"/>
      <c r="BM32" s="618">
        <v>99.5</v>
      </c>
      <c r="BN32" s="623"/>
      <c r="BO32" s="623"/>
      <c r="BP32" s="623"/>
      <c r="BQ32" s="648"/>
      <c r="BR32" s="670">
        <v>99.8</v>
      </c>
      <c r="BS32" s="623"/>
      <c r="BT32" s="623"/>
      <c r="BU32" s="623"/>
      <c r="BV32" s="623"/>
      <c r="BW32" s="623"/>
      <c r="BX32" s="618">
        <v>99.6</v>
      </c>
      <c r="BY32" s="623"/>
      <c r="BZ32" s="623"/>
      <c r="CA32" s="623"/>
      <c r="CB32" s="648"/>
      <c r="CD32" s="631"/>
      <c r="CE32" s="632"/>
      <c r="CF32" s="611" t="s">
        <v>304</v>
      </c>
      <c r="CG32" s="612"/>
      <c r="CH32" s="612"/>
      <c r="CI32" s="612"/>
      <c r="CJ32" s="612"/>
      <c r="CK32" s="612"/>
      <c r="CL32" s="612"/>
      <c r="CM32" s="612"/>
      <c r="CN32" s="612"/>
      <c r="CO32" s="612"/>
      <c r="CP32" s="612"/>
      <c r="CQ32" s="613"/>
      <c r="CR32" s="614">
        <v>617</v>
      </c>
      <c r="CS32" s="615"/>
      <c r="CT32" s="615"/>
      <c r="CU32" s="615"/>
      <c r="CV32" s="615"/>
      <c r="CW32" s="615"/>
      <c r="CX32" s="615"/>
      <c r="CY32" s="616"/>
      <c r="CZ32" s="617">
        <v>0</v>
      </c>
      <c r="DA32" s="625"/>
      <c r="DB32" s="625"/>
      <c r="DC32" s="626"/>
      <c r="DD32" s="620">
        <v>617</v>
      </c>
      <c r="DE32" s="615"/>
      <c r="DF32" s="615"/>
      <c r="DG32" s="615"/>
      <c r="DH32" s="615"/>
      <c r="DI32" s="615"/>
      <c r="DJ32" s="615"/>
      <c r="DK32" s="616"/>
      <c r="DL32" s="620">
        <v>617</v>
      </c>
      <c r="DM32" s="615"/>
      <c r="DN32" s="615"/>
      <c r="DO32" s="615"/>
      <c r="DP32" s="615"/>
      <c r="DQ32" s="615"/>
      <c r="DR32" s="615"/>
      <c r="DS32" s="615"/>
      <c r="DT32" s="615"/>
      <c r="DU32" s="615"/>
      <c r="DV32" s="616"/>
      <c r="DW32" s="617">
        <v>0</v>
      </c>
      <c r="DX32" s="625"/>
      <c r="DY32" s="625"/>
      <c r="DZ32" s="625"/>
      <c r="EA32" s="625"/>
      <c r="EB32" s="625"/>
      <c r="EC32" s="639"/>
    </row>
    <row r="33" spans="2:133" ht="11.25" customHeight="1" x14ac:dyDescent="0.15">
      <c r="B33" s="611" t="s">
        <v>305</v>
      </c>
      <c r="C33" s="612"/>
      <c r="D33" s="612"/>
      <c r="E33" s="612"/>
      <c r="F33" s="612"/>
      <c r="G33" s="612"/>
      <c r="H33" s="612"/>
      <c r="I33" s="612"/>
      <c r="J33" s="612"/>
      <c r="K33" s="612"/>
      <c r="L33" s="612"/>
      <c r="M33" s="612"/>
      <c r="N33" s="612"/>
      <c r="O33" s="612"/>
      <c r="P33" s="612"/>
      <c r="Q33" s="613"/>
      <c r="R33" s="614">
        <v>69706</v>
      </c>
      <c r="S33" s="615"/>
      <c r="T33" s="615"/>
      <c r="U33" s="615"/>
      <c r="V33" s="615"/>
      <c r="W33" s="615"/>
      <c r="X33" s="615"/>
      <c r="Y33" s="616"/>
      <c r="Z33" s="650">
        <v>0.7</v>
      </c>
      <c r="AA33" s="650"/>
      <c r="AB33" s="650"/>
      <c r="AC33" s="650"/>
      <c r="AD33" s="651" t="s">
        <v>122</v>
      </c>
      <c r="AE33" s="651"/>
      <c r="AF33" s="651"/>
      <c r="AG33" s="651"/>
      <c r="AH33" s="651"/>
      <c r="AI33" s="651"/>
      <c r="AJ33" s="651"/>
      <c r="AK33" s="651"/>
      <c r="AL33" s="617" t="s">
        <v>122</v>
      </c>
      <c r="AM33" s="618"/>
      <c r="AN33" s="618"/>
      <c r="AO33" s="652"/>
      <c r="AP33" s="655"/>
      <c r="AQ33" s="656"/>
      <c r="AR33" s="656"/>
      <c r="AS33" s="656"/>
      <c r="AT33" s="679"/>
      <c r="AU33" s="213"/>
      <c r="AV33" s="213"/>
      <c r="AW33" s="213"/>
      <c r="AX33" s="595" t="s">
        <v>306</v>
      </c>
      <c r="AY33" s="596"/>
      <c r="AZ33" s="596"/>
      <c r="BA33" s="596"/>
      <c r="BB33" s="596"/>
      <c r="BC33" s="596"/>
      <c r="BD33" s="596"/>
      <c r="BE33" s="596"/>
      <c r="BF33" s="597"/>
      <c r="BG33" s="669">
        <v>99.3</v>
      </c>
      <c r="BH33" s="599"/>
      <c r="BI33" s="599"/>
      <c r="BJ33" s="599"/>
      <c r="BK33" s="599"/>
      <c r="BL33" s="599"/>
      <c r="BM33" s="643">
        <v>97</v>
      </c>
      <c r="BN33" s="599"/>
      <c r="BO33" s="599"/>
      <c r="BP33" s="599"/>
      <c r="BQ33" s="637"/>
      <c r="BR33" s="669">
        <v>99.6</v>
      </c>
      <c r="BS33" s="599"/>
      <c r="BT33" s="599"/>
      <c r="BU33" s="599"/>
      <c r="BV33" s="599"/>
      <c r="BW33" s="599"/>
      <c r="BX33" s="643">
        <v>97.6</v>
      </c>
      <c r="BY33" s="599"/>
      <c r="BZ33" s="599"/>
      <c r="CA33" s="599"/>
      <c r="CB33" s="637"/>
      <c r="CD33" s="611" t="s">
        <v>307</v>
      </c>
      <c r="CE33" s="612"/>
      <c r="CF33" s="612"/>
      <c r="CG33" s="612"/>
      <c r="CH33" s="612"/>
      <c r="CI33" s="612"/>
      <c r="CJ33" s="612"/>
      <c r="CK33" s="612"/>
      <c r="CL33" s="612"/>
      <c r="CM33" s="612"/>
      <c r="CN33" s="612"/>
      <c r="CO33" s="612"/>
      <c r="CP33" s="612"/>
      <c r="CQ33" s="613"/>
      <c r="CR33" s="614">
        <v>4357883</v>
      </c>
      <c r="CS33" s="623"/>
      <c r="CT33" s="623"/>
      <c r="CU33" s="623"/>
      <c r="CV33" s="623"/>
      <c r="CW33" s="623"/>
      <c r="CX33" s="623"/>
      <c r="CY33" s="624"/>
      <c r="CZ33" s="617">
        <v>45.5</v>
      </c>
      <c r="DA33" s="625"/>
      <c r="DB33" s="625"/>
      <c r="DC33" s="626"/>
      <c r="DD33" s="620">
        <v>3047694</v>
      </c>
      <c r="DE33" s="623"/>
      <c r="DF33" s="623"/>
      <c r="DG33" s="623"/>
      <c r="DH33" s="623"/>
      <c r="DI33" s="623"/>
      <c r="DJ33" s="623"/>
      <c r="DK33" s="624"/>
      <c r="DL33" s="620">
        <v>2309985</v>
      </c>
      <c r="DM33" s="623"/>
      <c r="DN33" s="623"/>
      <c r="DO33" s="623"/>
      <c r="DP33" s="623"/>
      <c r="DQ33" s="623"/>
      <c r="DR33" s="623"/>
      <c r="DS33" s="623"/>
      <c r="DT33" s="623"/>
      <c r="DU33" s="623"/>
      <c r="DV33" s="624"/>
      <c r="DW33" s="617">
        <v>44</v>
      </c>
      <c r="DX33" s="625"/>
      <c r="DY33" s="625"/>
      <c r="DZ33" s="625"/>
      <c r="EA33" s="625"/>
      <c r="EB33" s="625"/>
      <c r="EC33" s="639"/>
    </row>
    <row r="34" spans="2:133" ht="11.25" customHeight="1" x14ac:dyDescent="0.15">
      <c r="B34" s="611" t="s">
        <v>308</v>
      </c>
      <c r="C34" s="612"/>
      <c r="D34" s="612"/>
      <c r="E34" s="612"/>
      <c r="F34" s="612"/>
      <c r="G34" s="612"/>
      <c r="H34" s="612"/>
      <c r="I34" s="612"/>
      <c r="J34" s="612"/>
      <c r="K34" s="612"/>
      <c r="L34" s="612"/>
      <c r="M34" s="612"/>
      <c r="N34" s="612"/>
      <c r="O34" s="612"/>
      <c r="P34" s="612"/>
      <c r="Q34" s="613"/>
      <c r="R34" s="614">
        <v>131232</v>
      </c>
      <c r="S34" s="615"/>
      <c r="T34" s="615"/>
      <c r="U34" s="615"/>
      <c r="V34" s="615"/>
      <c r="W34" s="615"/>
      <c r="X34" s="615"/>
      <c r="Y34" s="616"/>
      <c r="Z34" s="650">
        <v>1.3</v>
      </c>
      <c r="AA34" s="650"/>
      <c r="AB34" s="650"/>
      <c r="AC34" s="650"/>
      <c r="AD34" s="651" t="s">
        <v>122</v>
      </c>
      <c r="AE34" s="651"/>
      <c r="AF34" s="651"/>
      <c r="AG34" s="651"/>
      <c r="AH34" s="651"/>
      <c r="AI34" s="651"/>
      <c r="AJ34" s="651"/>
      <c r="AK34" s="651"/>
      <c r="AL34" s="617" t="s">
        <v>122</v>
      </c>
      <c r="AM34" s="618"/>
      <c r="AN34" s="618"/>
      <c r="AO34" s="652"/>
      <c r="AP34" s="216"/>
      <c r="AQ34" s="217"/>
      <c r="AS34" s="212"/>
      <c r="AT34" s="212"/>
      <c r="AU34" s="212"/>
      <c r="AV34" s="212"/>
      <c r="AW34" s="212"/>
      <c r="AX34" s="212"/>
      <c r="AY34" s="212"/>
      <c r="AZ34" s="212"/>
      <c r="BA34" s="212"/>
      <c r="BB34" s="212"/>
      <c r="BC34" s="212"/>
      <c r="BD34" s="212"/>
      <c r="BE34" s="212"/>
      <c r="BF34" s="212"/>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11" t="s">
        <v>309</v>
      </c>
      <c r="CE34" s="612"/>
      <c r="CF34" s="612"/>
      <c r="CG34" s="612"/>
      <c r="CH34" s="612"/>
      <c r="CI34" s="612"/>
      <c r="CJ34" s="612"/>
      <c r="CK34" s="612"/>
      <c r="CL34" s="612"/>
      <c r="CM34" s="612"/>
      <c r="CN34" s="612"/>
      <c r="CO34" s="612"/>
      <c r="CP34" s="612"/>
      <c r="CQ34" s="613"/>
      <c r="CR34" s="614">
        <v>1661742</v>
      </c>
      <c r="CS34" s="615"/>
      <c r="CT34" s="615"/>
      <c r="CU34" s="615"/>
      <c r="CV34" s="615"/>
      <c r="CW34" s="615"/>
      <c r="CX34" s="615"/>
      <c r="CY34" s="616"/>
      <c r="CZ34" s="617">
        <v>17.399999999999999</v>
      </c>
      <c r="DA34" s="625"/>
      <c r="DB34" s="625"/>
      <c r="DC34" s="626"/>
      <c r="DD34" s="620">
        <v>1379614</v>
      </c>
      <c r="DE34" s="615"/>
      <c r="DF34" s="615"/>
      <c r="DG34" s="615"/>
      <c r="DH34" s="615"/>
      <c r="DI34" s="615"/>
      <c r="DJ34" s="615"/>
      <c r="DK34" s="616"/>
      <c r="DL34" s="620">
        <v>1148310</v>
      </c>
      <c r="DM34" s="615"/>
      <c r="DN34" s="615"/>
      <c r="DO34" s="615"/>
      <c r="DP34" s="615"/>
      <c r="DQ34" s="615"/>
      <c r="DR34" s="615"/>
      <c r="DS34" s="615"/>
      <c r="DT34" s="615"/>
      <c r="DU34" s="615"/>
      <c r="DV34" s="616"/>
      <c r="DW34" s="617">
        <v>21.9</v>
      </c>
      <c r="DX34" s="625"/>
      <c r="DY34" s="625"/>
      <c r="DZ34" s="625"/>
      <c r="EA34" s="625"/>
      <c r="EB34" s="625"/>
      <c r="EC34" s="639"/>
    </row>
    <row r="35" spans="2:133" ht="11.25" customHeight="1" x14ac:dyDescent="0.15">
      <c r="B35" s="611" t="s">
        <v>310</v>
      </c>
      <c r="C35" s="612"/>
      <c r="D35" s="612"/>
      <c r="E35" s="612"/>
      <c r="F35" s="612"/>
      <c r="G35" s="612"/>
      <c r="H35" s="612"/>
      <c r="I35" s="612"/>
      <c r="J35" s="612"/>
      <c r="K35" s="612"/>
      <c r="L35" s="612"/>
      <c r="M35" s="612"/>
      <c r="N35" s="612"/>
      <c r="O35" s="612"/>
      <c r="P35" s="612"/>
      <c r="Q35" s="613"/>
      <c r="R35" s="614">
        <v>39962</v>
      </c>
      <c r="S35" s="615"/>
      <c r="T35" s="615"/>
      <c r="U35" s="615"/>
      <c r="V35" s="615"/>
      <c r="W35" s="615"/>
      <c r="X35" s="615"/>
      <c r="Y35" s="616"/>
      <c r="Z35" s="650">
        <v>0.4</v>
      </c>
      <c r="AA35" s="650"/>
      <c r="AB35" s="650"/>
      <c r="AC35" s="650"/>
      <c r="AD35" s="651" t="s">
        <v>122</v>
      </c>
      <c r="AE35" s="651"/>
      <c r="AF35" s="651"/>
      <c r="AG35" s="651"/>
      <c r="AH35" s="651"/>
      <c r="AI35" s="651"/>
      <c r="AJ35" s="651"/>
      <c r="AK35" s="651"/>
      <c r="AL35" s="617" t="s">
        <v>122</v>
      </c>
      <c r="AM35" s="618"/>
      <c r="AN35" s="618"/>
      <c r="AO35" s="652"/>
      <c r="AP35" s="218"/>
      <c r="AQ35" s="666" t="s">
        <v>311</v>
      </c>
      <c r="AR35" s="667"/>
      <c r="AS35" s="667"/>
      <c r="AT35" s="667"/>
      <c r="AU35" s="667"/>
      <c r="AV35" s="667"/>
      <c r="AW35" s="667"/>
      <c r="AX35" s="667"/>
      <c r="AY35" s="667"/>
      <c r="AZ35" s="667"/>
      <c r="BA35" s="667"/>
      <c r="BB35" s="667"/>
      <c r="BC35" s="667"/>
      <c r="BD35" s="667"/>
      <c r="BE35" s="667"/>
      <c r="BF35" s="668"/>
      <c r="BG35" s="666" t="s">
        <v>312</v>
      </c>
      <c r="BH35" s="667"/>
      <c r="BI35" s="667"/>
      <c r="BJ35" s="667"/>
      <c r="BK35" s="667"/>
      <c r="BL35" s="667"/>
      <c r="BM35" s="667"/>
      <c r="BN35" s="667"/>
      <c r="BO35" s="667"/>
      <c r="BP35" s="667"/>
      <c r="BQ35" s="667"/>
      <c r="BR35" s="667"/>
      <c r="BS35" s="667"/>
      <c r="BT35" s="667"/>
      <c r="BU35" s="667"/>
      <c r="BV35" s="667"/>
      <c r="BW35" s="667"/>
      <c r="BX35" s="667"/>
      <c r="BY35" s="667"/>
      <c r="BZ35" s="667"/>
      <c r="CA35" s="667"/>
      <c r="CB35" s="668"/>
      <c r="CD35" s="611" t="s">
        <v>313</v>
      </c>
      <c r="CE35" s="612"/>
      <c r="CF35" s="612"/>
      <c r="CG35" s="612"/>
      <c r="CH35" s="612"/>
      <c r="CI35" s="612"/>
      <c r="CJ35" s="612"/>
      <c r="CK35" s="612"/>
      <c r="CL35" s="612"/>
      <c r="CM35" s="612"/>
      <c r="CN35" s="612"/>
      <c r="CO35" s="612"/>
      <c r="CP35" s="612"/>
      <c r="CQ35" s="613"/>
      <c r="CR35" s="614">
        <v>296480</v>
      </c>
      <c r="CS35" s="623"/>
      <c r="CT35" s="623"/>
      <c r="CU35" s="623"/>
      <c r="CV35" s="623"/>
      <c r="CW35" s="623"/>
      <c r="CX35" s="623"/>
      <c r="CY35" s="624"/>
      <c r="CZ35" s="617">
        <v>3.1</v>
      </c>
      <c r="DA35" s="625"/>
      <c r="DB35" s="625"/>
      <c r="DC35" s="626"/>
      <c r="DD35" s="620">
        <v>199842</v>
      </c>
      <c r="DE35" s="623"/>
      <c r="DF35" s="623"/>
      <c r="DG35" s="623"/>
      <c r="DH35" s="623"/>
      <c r="DI35" s="623"/>
      <c r="DJ35" s="623"/>
      <c r="DK35" s="624"/>
      <c r="DL35" s="620">
        <v>171647</v>
      </c>
      <c r="DM35" s="623"/>
      <c r="DN35" s="623"/>
      <c r="DO35" s="623"/>
      <c r="DP35" s="623"/>
      <c r="DQ35" s="623"/>
      <c r="DR35" s="623"/>
      <c r="DS35" s="623"/>
      <c r="DT35" s="623"/>
      <c r="DU35" s="623"/>
      <c r="DV35" s="624"/>
      <c r="DW35" s="617">
        <v>3.3</v>
      </c>
      <c r="DX35" s="625"/>
      <c r="DY35" s="625"/>
      <c r="DZ35" s="625"/>
      <c r="EA35" s="625"/>
      <c r="EB35" s="625"/>
      <c r="EC35" s="639"/>
    </row>
    <row r="36" spans="2:133" ht="11.25" customHeight="1" x14ac:dyDescent="0.15">
      <c r="B36" s="611" t="s">
        <v>314</v>
      </c>
      <c r="C36" s="612"/>
      <c r="D36" s="612"/>
      <c r="E36" s="612"/>
      <c r="F36" s="612"/>
      <c r="G36" s="612"/>
      <c r="H36" s="612"/>
      <c r="I36" s="612"/>
      <c r="J36" s="612"/>
      <c r="K36" s="612"/>
      <c r="L36" s="612"/>
      <c r="M36" s="612"/>
      <c r="N36" s="612"/>
      <c r="O36" s="612"/>
      <c r="P36" s="612"/>
      <c r="Q36" s="613"/>
      <c r="R36" s="614">
        <v>253716</v>
      </c>
      <c r="S36" s="615"/>
      <c r="T36" s="615"/>
      <c r="U36" s="615"/>
      <c r="V36" s="615"/>
      <c r="W36" s="615"/>
      <c r="X36" s="615"/>
      <c r="Y36" s="616"/>
      <c r="Z36" s="650">
        <v>2.6</v>
      </c>
      <c r="AA36" s="650"/>
      <c r="AB36" s="650"/>
      <c r="AC36" s="650"/>
      <c r="AD36" s="651" t="s">
        <v>122</v>
      </c>
      <c r="AE36" s="651"/>
      <c r="AF36" s="651"/>
      <c r="AG36" s="651"/>
      <c r="AH36" s="651"/>
      <c r="AI36" s="651"/>
      <c r="AJ36" s="651"/>
      <c r="AK36" s="651"/>
      <c r="AL36" s="617" t="s">
        <v>122</v>
      </c>
      <c r="AM36" s="618"/>
      <c r="AN36" s="618"/>
      <c r="AO36" s="652"/>
      <c r="AP36" s="218"/>
      <c r="AQ36" s="657" t="s">
        <v>315</v>
      </c>
      <c r="AR36" s="658"/>
      <c r="AS36" s="658"/>
      <c r="AT36" s="658"/>
      <c r="AU36" s="658"/>
      <c r="AV36" s="658"/>
      <c r="AW36" s="658"/>
      <c r="AX36" s="658"/>
      <c r="AY36" s="659"/>
      <c r="AZ36" s="660">
        <v>543398</v>
      </c>
      <c r="BA36" s="661"/>
      <c r="BB36" s="661"/>
      <c r="BC36" s="661"/>
      <c r="BD36" s="661"/>
      <c r="BE36" s="661"/>
      <c r="BF36" s="662"/>
      <c r="BG36" s="663" t="s">
        <v>316</v>
      </c>
      <c r="BH36" s="664"/>
      <c r="BI36" s="664"/>
      <c r="BJ36" s="664"/>
      <c r="BK36" s="664"/>
      <c r="BL36" s="664"/>
      <c r="BM36" s="664"/>
      <c r="BN36" s="664"/>
      <c r="BO36" s="664"/>
      <c r="BP36" s="664"/>
      <c r="BQ36" s="664"/>
      <c r="BR36" s="664"/>
      <c r="BS36" s="664"/>
      <c r="BT36" s="664"/>
      <c r="BU36" s="665"/>
      <c r="BV36" s="660">
        <v>7837</v>
      </c>
      <c r="BW36" s="661"/>
      <c r="BX36" s="661"/>
      <c r="BY36" s="661"/>
      <c r="BZ36" s="661"/>
      <c r="CA36" s="661"/>
      <c r="CB36" s="662"/>
      <c r="CD36" s="611" t="s">
        <v>317</v>
      </c>
      <c r="CE36" s="612"/>
      <c r="CF36" s="612"/>
      <c r="CG36" s="612"/>
      <c r="CH36" s="612"/>
      <c r="CI36" s="612"/>
      <c r="CJ36" s="612"/>
      <c r="CK36" s="612"/>
      <c r="CL36" s="612"/>
      <c r="CM36" s="612"/>
      <c r="CN36" s="612"/>
      <c r="CO36" s="612"/>
      <c r="CP36" s="612"/>
      <c r="CQ36" s="613"/>
      <c r="CR36" s="614">
        <v>1782424</v>
      </c>
      <c r="CS36" s="615"/>
      <c r="CT36" s="615"/>
      <c r="CU36" s="615"/>
      <c r="CV36" s="615"/>
      <c r="CW36" s="615"/>
      <c r="CX36" s="615"/>
      <c r="CY36" s="616"/>
      <c r="CZ36" s="617">
        <v>18.600000000000001</v>
      </c>
      <c r="DA36" s="625"/>
      <c r="DB36" s="625"/>
      <c r="DC36" s="626"/>
      <c r="DD36" s="620">
        <v>953471</v>
      </c>
      <c r="DE36" s="615"/>
      <c r="DF36" s="615"/>
      <c r="DG36" s="615"/>
      <c r="DH36" s="615"/>
      <c r="DI36" s="615"/>
      <c r="DJ36" s="615"/>
      <c r="DK36" s="616"/>
      <c r="DL36" s="620">
        <v>607071</v>
      </c>
      <c r="DM36" s="615"/>
      <c r="DN36" s="615"/>
      <c r="DO36" s="615"/>
      <c r="DP36" s="615"/>
      <c r="DQ36" s="615"/>
      <c r="DR36" s="615"/>
      <c r="DS36" s="615"/>
      <c r="DT36" s="615"/>
      <c r="DU36" s="615"/>
      <c r="DV36" s="616"/>
      <c r="DW36" s="617">
        <v>11.6</v>
      </c>
      <c r="DX36" s="625"/>
      <c r="DY36" s="625"/>
      <c r="DZ36" s="625"/>
      <c r="EA36" s="625"/>
      <c r="EB36" s="625"/>
      <c r="EC36" s="639"/>
    </row>
    <row r="37" spans="2:133" ht="11.25" customHeight="1" x14ac:dyDescent="0.15">
      <c r="B37" s="611" t="s">
        <v>318</v>
      </c>
      <c r="C37" s="612"/>
      <c r="D37" s="612"/>
      <c r="E37" s="612"/>
      <c r="F37" s="612"/>
      <c r="G37" s="612"/>
      <c r="H37" s="612"/>
      <c r="I37" s="612"/>
      <c r="J37" s="612"/>
      <c r="K37" s="612"/>
      <c r="L37" s="612"/>
      <c r="M37" s="612"/>
      <c r="N37" s="612"/>
      <c r="O37" s="612"/>
      <c r="P37" s="612"/>
      <c r="Q37" s="613"/>
      <c r="R37" s="614">
        <v>312937</v>
      </c>
      <c r="S37" s="615"/>
      <c r="T37" s="615"/>
      <c r="U37" s="615"/>
      <c r="V37" s="615"/>
      <c r="W37" s="615"/>
      <c r="X37" s="615"/>
      <c r="Y37" s="616"/>
      <c r="Z37" s="650">
        <v>3.2</v>
      </c>
      <c r="AA37" s="650"/>
      <c r="AB37" s="650"/>
      <c r="AC37" s="650"/>
      <c r="AD37" s="651">
        <v>172</v>
      </c>
      <c r="AE37" s="651"/>
      <c r="AF37" s="651"/>
      <c r="AG37" s="651"/>
      <c r="AH37" s="651"/>
      <c r="AI37" s="651"/>
      <c r="AJ37" s="651"/>
      <c r="AK37" s="651"/>
      <c r="AL37" s="617">
        <v>0</v>
      </c>
      <c r="AM37" s="618"/>
      <c r="AN37" s="618"/>
      <c r="AO37" s="652"/>
      <c r="AQ37" s="645" t="s">
        <v>319</v>
      </c>
      <c r="AR37" s="646"/>
      <c r="AS37" s="646"/>
      <c r="AT37" s="646"/>
      <c r="AU37" s="646"/>
      <c r="AV37" s="646"/>
      <c r="AW37" s="646"/>
      <c r="AX37" s="646"/>
      <c r="AY37" s="647"/>
      <c r="AZ37" s="614">
        <v>155492</v>
      </c>
      <c r="BA37" s="615"/>
      <c r="BB37" s="615"/>
      <c r="BC37" s="615"/>
      <c r="BD37" s="623"/>
      <c r="BE37" s="623"/>
      <c r="BF37" s="648"/>
      <c r="BG37" s="611" t="s">
        <v>320</v>
      </c>
      <c r="BH37" s="612"/>
      <c r="BI37" s="612"/>
      <c r="BJ37" s="612"/>
      <c r="BK37" s="612"/>
      <c r="BL37" s="612"/>
      <c r="BM37" s="612"/>
      <c r="BN37" s="612"/>
      <c r="BO37" s="612"/>
      <c r="BP37" s="612"/>
      <c r="BQ37" s="612"/>
      <c r="BR37" s="612"/>
      <c r="BS37" s="612"/>
      <c r="BT37" s="612"/>
      <c r="BU37" s="613"/>
      <c r="BV37" s="614">
        <v>7837</v>
      </c>
      <c r="BW37" s="615"/>
      <c r="BX37" s="615"/>
      <c r="BY37" s="615"/>
      <c r="BZ37" s="615"/>
      <c r="CA37" s="615"/>
      <c r="CB37" s="649"/>
      <c r="CD37" s="611" t="s">
        <v>321</v>
      </c>
      <c r="CE37" s="612"/>
      <c r="CF37" s="612"/>
      <c r="CG37" s="612"/>
      <c r="CH37" s="612"/>
      <c r="CI37" s="612"/>
      <c r="CJ37" s="612"/>
      <c r="CK37" s="612"/>
      <c r="CL37" s="612"/>
      <c r="CM37" s="612"/>
      <c r="CN37" s="612"/>
      <c r="CO37" s="612"/>
      <c r="CP37" s="612"/>
      <c r="CQ37" s="613"/>
      <c r="CR37" s="614">
        <v>396851</v>
      </c>
      <c r="CS37" s="623"/>
      <c r="CT37" s="623"/>
      <c r="CU37" s="623"/>
      <c r="CV37" s="623"/>
      <c r="CW37" s="623"/>
      <c r="CX37" s="623"/>
      <c r="CY37" s="624"/>
      <c r="CZ37" s="617">
        <v>4.0999999999999996</v>
      </c>
      <c r="DA37" s="625"/>
      <c r="DB37" s="625"/>
      <c r="DC37" s="626"/>
      <c r="DD37" s="620">
        <v>396800</v>
      </c>
      <c r="DE37" s="623"/>
      <c r="DF37" s="623"/>
      <c r="DG37" s="623"/>
      <c r="DH37" s="623"/>
      <c r="DI37" s="623"/>
      <c r="DJ37" s="623"/>
      <c r="DK37" s="624"/>
      <c r="DL37" s="620">
        <v>382412</v>
      </c>
      <c r="DM37" s="623"/>
      <c r="DN37" s="623"/>
      <c r="DO37" s="623"/>
      <c r="DP37" s="623"/>
      <c r="DQ37" s="623"/>
      <c r="DR37" s="623"/>
      <c r="DS37" s="623"/>
      <c r="DT37" s="623"/>
      <c r="DU37" s="623"/>
      <c r="DV37" s="624"/>
      <c r="DW37" s="617">
        <v>7.3</v>
      </c>
      <c r="DX37" s="625"/>
      <c r="DY37" s="625"/>
      <c r="DZ37" s="625"/>
      <c r="EA37" s="625"/>
      <c r="EB37" s="625"/>
      <c r="EC37" s="639"/>
    </row>
    <row r="38" spans="2:133" ht="11.25" customHeight="1" x14ac:dyDescent="0.15">
      <c r="B38" s="611" t="s">
        <v>322</v>
      </c>
      <c r="C38" s="612"/>
      <c r="D38" s="612"/>
      <c r="E38" s="612"/>
      <c r="F38" s="612"/>
      <c r="G38" s="612"/>
      <c r="H38" s="612"/>
      <c r="I38" s="612"/>
      <c r="J38" s="612"/>
      <c r="K38" s="612"/>
      <c r="L38" s="612"/>
      <c r="M38" s="612"/>
      <c r="N38" s="612"/>
      <c r="O38" s="612"/>
      <c r="P38" s="612"/>
      <c r="Q38" s="613"/>
      <c r="R38" s="614">
        <v>1499271</v>
      </c>
      <c r="S38" s="615"/>
      <c r="T38" s="615"/>
      <c r="U38" s="615"/>
      <c r="V38" s="615"/>
      <c r="W38" s="615"/>
      <c r="X38" s="615"/>
      <c r="Y38" s="616"/>
      <c r="Z38" s="650">
        <v>15.3</v>
      </c>
      <c r="AA38" s="650"/>
      <c r="AB38" s="650"/>
      <c r="AC38" s="650"/>
      <c r="AD38" s="651" t="s">
        <v>122</v>
      </c>
      <c r="AE38" s="651"/>
      <c r="AF38" s="651"/>
      <c r="AG38" s="651"/>
      <c r="AH38" s="651"/>
      <c r="AI38" s="651"/>
      <c r="AJ38" s="651"/>
      <c r="AK38" s="651"/>
      <c r="AL38" s="617" t="s">
        <v>122</v>
      </c>
      <c r="AM38" s="618"/>
      <c r="AN38" s="618"/>
      <c r="AO38" s="652"/>
      <c r="AQ38" s="645" t="s">
        <v>323</v>
      </c>
      <c r="AR38" s="646"/>
      <c r="AS38" s="646"/>
      <c r="AT38" s="646"/>
      <c r="AU38" s="646"/>
      <c r="AV38" s="646"/>
      <c r="AW38" s="646"/>
      <c r="AX38" s="646"/>
      <c r="AY38" s="647"/>
      <c r="AZ38" s="614">
        <v>84497</v>
      </c>
      <c r="BA38" s="615"/>
      <c r="BB38" s="615"/>
      <c r="BC38" s="615"/>
      <c r="BD38" s="623"/>
      <c r="BE38" s="623"/>
      <c r="BF38" s="648"/>
      <c r="BG38" s="611" t="s">
        <v>324</v>
      </c>
      <c r="BH38" s="612"/>
      <c r="BI38" s="612"/>
      <c r="BJ38" s="612"/>
      <c r="BK38" s="612"/>
      <c r="BL38" s="612"/>
      <c r="BM38" s="612"/>
      <c r="BN38" s="612"/>
      <c r="BO38" s="612"/>
      <c r="BP38" s="612"/>
      <c r="BQ38" s="612"/>
      <c r="BR38" s="612"/>
      <c r="BS38" s="612"/>
      <c r="BT38" s="612"/>
      <c r="BU38" s="613"/>
      <c r="BV38" s="614">
        <v>1003</v>
      </c>
      <c r="BW38" s="615"/>
      <c r="BX38" s="615"/>
      <c r="BY38" s="615"/>
      <c r="BZ38" s="615"/>
      <c r="CA38" s="615"/>
      <c r="CB38" s="649"/>
      <c r="CD38" s="611" t="s">
        <v>325</v>
      </c>
      <c r="CE38" s="612"/>
      <c r="CF38" s="612"/>
      <c r="CG38" s="612"/>
      <c r="CH38" s="612"/>
      <c r="CI38" s="612"/>
      <c r="CJ38" s="612"/>
      <c r="CK38" s="612"/>
      <c r="CL38" s="612"/>
      <c r="CM38" s="612"/>
      <c r="CN38" s="612"/>
      <c r="CO38" s="612"/>
      <c r="CP38" s="612"/>
      <c r="CQ38" s="613"/>
      <c r="CR38" s="614">
        <v>543398</v>
      </c>
      <c r="CS38" s="615"/>
      <c r="CT38" s="615"/>
      <c r="CU38" s="615"/>
      <c r="CV38" s="615"/>
      <c r="CW38" s="615"/>
      <c r="CX38" s="615"/>
      <c r="CY38" s="616"/>
      <c r="CZ38" s="617">
        <v>5.7</v>
      </c>
      <c r="DA38" s="625"/>
      <c r="DB38" s="625"/>
      <c r="DC38" s="626"/>
      <c r="DD38" s="620">
        <v>483693</v>
      </c>
      <c r="DE38" s="615"/>
      <c r="DF38" s="615"/>
      <c r="DG38" s="615"/>
      <c r="DH38" s="615"/>
      <c r="DI38" s="615"/>
      <c r="DJ38" s="615"/>
      <c r="DK38" s="616"/>
      <c r="DL38" s="620">
        <v>382957</v>
      </c>
      <c r="DM38" s="615"/>
      <c r="DN38" s="615"/>
      <c r="DO38" s="615"/>
      <c r="DP38" s="615"/>
      <c r="DQ38" s="615"/>
      <c r="DR38" s="615"/>
      <c r="DS38" s="615"/>
      <c r="DT38" s="615"/>
      <c r="DU38" s="615"/>
      <c r="DV38" s="616"/>
      <c r="DW38" s="617">
        <v>7.3</v>
      </c>
      <c r="DX38" s="625"/>
      <c r="DY38" s="625"/>
      <c r="DZ38" s="625"/>
      <c r="EA38" s="625"/>
      <c r="EB38" s="625"/>
      <c r="EC38" s="639"/>
    </row>
    <row r="39" spans="2:133" ht="11.25" customHeight="1" x14ac:dyDescent="0.15">
      <c r="B39" s="611" t="s">
        <v>326</v>
      </c>
      <c r="C39" s="612"/>
      <c r="D39" s="612"/>
      <c r="E39" s="612"/>
      <c r="F39" s="612"/>
      <c r="G39" s="612"/>
      <c r="H39" s="612"/>
      <c r="I39" s="612"/>
      <c r="J39" s="612"/>
      <c r="K39" s="612"/>
      <c r="L39" s="612"/>
      <c r="M39" s="612"/>
      <c r="N39" s="612"/>
      <c r="O39" s="612"/>
      <c r="P39" s="612"/>
      <c r="Q39" s="613"/>
      <c r="R39" s="614" t="s">
        <v>122</v>
      </c>
      <c r="S39" s="615"/>
      <c r="T39" s="615"/>
      <c r="U39" s="615"/>
      <c r="V39" s="615"/>
      <c r="W39" s="615"/>
      <c r="X39" s="615"/>
      <c r="Y39" s="616"/>
      <c r="Z39" s="650" t="s">
        <v>122</v>
      </c>
      <c r="AA39" s="650"/>
      <c r="AB39" s="650"/>
      <c r="AC39" s="650"/>
      <c r="AD39" s="651" t="s">
        <v>122</v>
      </c>
      <c r="AE39" s="651"/>
      <c r="AF39" s="651"/>
      <c r="AG39" s="651"/>
      <c r="AH39" s="651"/>
      <c r="AI39" s="651"/>
      <c r="AJ39" s="651"/>
      <c r="AK39" s="651"/>
      <c r="AL39" s="617" t="s">
        <v>122</v>
      </c>
      <c r="AM39" s="618"/>
      <c r="AN39" s="618"/>
      <c r="AO39" s="652"/>
      <c r="AQ39" s="645" t="s">
        <v>327</v>
      </c>
      <c r="AR39" s="646"/>
      <c r="AS39" s="646"/>
      <c r="AT39" s="646"/>
      <c r="AU39" s="646"/>
      <c r="AV39" s="646"/>
      <c r="AW39" s="646"/>
      <c r="AX39" s="646"/>
      <c r="AY39" s="647"/>
      <c r="AZ39" s="614" t="s">
        <v>122</v>
      </c>
      <c r="BA39" s="615"/>
      <c r="BB39" s="615"/>
      <c r="BC39" s="615"/>
      <c r="BD39" s="623"/>
      <c r="BE39" s="623"/>
      <c r="BF39" s="648"/>
      <c r="BG39" s="611" t="s">
        <v>328</v>
      </c>
      <c r="BH39" s="612"/>
      <c r="BI39" s="612"/>
      <c r="BJ39" s="612"/>
      <c r="BK39" s="612"/>
      <c r="BL39" s="612"/>
      <c r="BM39" s="612"/>
      <c r="BN39" s="612"/>
      <c r="BO39" s="612"/>
      <c r="BP39" s="612"/>
      <c r="BQ39" s="612"/>
      <c r="BR39" s="612"/>
      <c r="BS39" s="612"/>
      <c r="BT39" s="612"/>
      <c r="BU39" s="613"/>
      <c r="BV39" s="614">
        <v>2056</v>
      </c>
      <c r="BW39" s="615"/>
      <c r="BX39" s="615"/>
      <c r="BY39" s="615"/>
      <c r="BZ39" s="615"/>
      <c r="CA39" s="615"/>
      <c r="CB39" s="649"/>
      <c r="CD39" s="611" t="s">
        <v>329</v>
      </c>
      <c r="CE39" s="612"/>
      <c r="CF39" s="612"/>
      <c r="CG39" s="612"/>
      <c r="CH39" s="612"/>
      <c r="CI39" s="612"/>
      <c r="CJ39" s="612"/>
      <c r="CK39" s="612"/>
      <c r="CL39" s="612"/>
      <c r="CM39" s="612"/>
      <c r="CN39" s="612"/>
      <c r="CO39" s="612"/>
      <c r="CP39" s="612"/>
      <c r="CQ39" s="613"/>
      <c r="CR39" s="614">
        <v>63839</v>
      </c>
      <c r="CS39" s="623"/>
      <c r="CT39" s="623"/>
      <c r="CU39" s="623"/>
      <c r="CV39" s="623"/>
      <c r="CW39" s="623"/>
      <c r="CX39" s="623"/>
      <c r="CY39" s="624"/>
      <c r="CZ39" s="617">
        <v>0.7</v>
      </c>
      <c r="DA39" s="625"/>
      <c r="DB39" s="625"/>
      <c r="DC39" s="626"/>
      <c r="DD39" s="620">
        <v>21074</v>
      </c>
      <c r="DE39" s="623"/>
      <c r="DF39" s="623"/>
      <c r="DG39" s="623"/>
      <c r="DH39" s="623"/>
      <c r="DI39" s="623"/>
      <c r="DJ39" s="623"/>
      <c r="DK39" s="624"/>
      <c r="DL39" s="620" t="s">
        <v>122</v>
      </c>
      <c r="DM39" s="623"/>
      <c r="DN39" s="623"/>
      <c r="DO39" s="623"/>
      <c r="DP39" s="623"/>
      <c r="DQ39" s="623"/>
      <c r="DR39" s="623"/>
      <c r="DS39" s="623"/>
      <c r="DT39" s="623"/>
      <c r="DU39" s="623"/>
      <c r="DV39" s="624"/>
      <c r="DW39" s="617" t="s">
        <v>122</v>
      </c>
      <c r="DX39" s="625"/>
      <c r="DY39" s="625"/>
      <c r="DZ39" s="625"/>
      <c r="EA39" s="625"/>
      <c r="EB39" s="625"/>
      <c r="EC39" s="639"/>
    </row>
    <row r="40" spans="2:133" ht="11.25" customHeight="1" x14ac:dyDescent="0.15">
      <c r="B40" s="611" t="s">
        <v>330</v>
      </c>
      <c r="C40" s="612"/>
      <c r="D40" s="612"/>
      <c r="E40" s="612"/>
      <c r="F40" s="612"/>
      <c r="G40" s="612"/>
      <c r="H40" s="612"/>
      <c r="I40" s="612"/>
      <c r="J40" s="612"/>
      <c r="K40" s="612"/>
      <c r="L40" s="612"/>
      <c r="M40" s="612"/>
      <c r="N40" s="612"/>
      <c r="O40" s="612"/>
      <c r="P40" s="612"/>
      <c r="Q40" s="613"/>
      <c r="R40" s="614">
        <v>22671</v>
      </c>
      <c r="S40" s="615"/>
      <c r="T40" s="615"/>
      <c r="U40" s="615"/>
      <c r="V40" s="615"/>
      <c r="W40" s="615"/>
      <c r="X40" s="615"/>
      <c r="Y40" s="616"/>
      <c r="Z40" s="650">
        <v>0.2</v>
      </c>
      <c r="AA40" s="650"/>
      <c r="AB40" s="650"/>
      <c r="AC40" s="650"/>
      <c r="AD40" s="651" t="s">
        <v>122</v>
      </c>
      <c r="AE40" s="651"/>
      <c r="AF40" s="651"/>
      <c r="AG40" s="651"/>
      <c r="AH40" s="651"/>
      <c r="AI40" s="651"/>
      <c r="AJ40" s="651"/>
      <c r="AK40" s="651"/>
      <c r="AL40" s="617" t="s">
        <v>122</v>
      </c>
      <c r="AM40" s="618"/>
      <c r="AN40" s="618"/>
      <c r="AO40" s="652"/>
      <c r="AQ40" s="645" t="s">
        <v>331</v>
      </c>
      <c r="AR40" s="646"/>
      <c r="AS40" s="646"/>
      <c r="AT40" s="646"/>
      <c r="AU40" s="646"/>
      <c r="AV40" s="646"/>
      <c r="AW40" s="646"/>
      <c r="AX40" s="646"/>
      <c r="AY40" s="647"/>
      <c r="AZ40" s="614" t="s">
        <v>122</v>
      </c>
      <c r="BA40" s="615"/>
      <c r="BB40" s="615"/>
      <c r="BC40" s="615"/>
      <c r="BD40" s="623"/>
      <c r="BE40" s="623"/>
      <c r="BF40" s="648"/>
      <c r="BG40" s="653" t="s">
        <v>332</v>
      </c>
      <c r="BH40" s="654"/>
      <c r="BI40" s="654"/>
      <c r="BJ40" s="654"/>
      <c r="BK40" s="654"/>
      <c r="BL40" s="214"/>
      <c r="BM40" s="612" t="s">
        <v>333</v>
      </c>
      <c r="BN40" s="612"/>
      <c r="BO40" s="612"/>
      <c r="BP40" s="612"/>
      <c r="BQ40" s="612"/>
      <c r="BR40" s="612"/>
      <c r="BS40" s="612"/>
      <c r="BT40" s="612"/>
      <c r="BU40" s="613"/>
      <c r="BV40" s="614">
        <v>180</v>
      </c>
      <c r="BW40" s="615"/>
      <c r="BX40" s="615"/>
      <c r="BY40" s="615"/>
      <c r="BZ40" s="615"/>
      <c r="CA40" s="615"/>
      <c r="CB40" s="649"/>
      <c r="CD40" s="611" t="s">
        <v>334</v>
      </c>
      <c r="CE40" s="612"/>
      <c r="CF40" s="612"/>
      <c r="CG40" s="612"/>
      <c r="CH40" s="612"/>
      <c r="CI40" s="612"/>
      <c r="CJ40" s="612"/>
      <c r="CK40" s="612"/>
      <c r="CL40" s="612"/>
      <c r="CM40" s="612"/>
      <c r="CN40" s="612"/>
      <c r="CO40" s="612"/>
      <c r="CP40" s="612"/>
      <c r="CQ40" s="613"/>
      <c r="CR40" s="614">
        <v>10000</v>
      </c>
      <c r="CS40" s="615"/>
      <c r="CT40" s="615"/>
      <c r="CU40" s="615"/>
      <c r="CV40" s="615"/>
      <c r="CW40" s="615"/>
      <c r="CX40" s="615"/>
      <c r="CY40" s="616"/>
      <c r="CZ40" s="617">
        <v>0.1</v>
      </c>
      <c r="DA40" s="625"/>
      <c r="DB40" s="625"/>
      <c r="DC40" s="626"/>
      <c r="DD40" s="620">
        <v>10000</v>
      </c>
      <c r="DE40" s="615"/>
      <c r="DF40" s="615"/>
      <c r="DG40" s="615"/>
      <c r="DH40" s="615"/>
      <c r="DI40" s="615"/>
      <c r="DJ40" s="615"/>
      <c r="DK40" s="616"/>
      <c r="DL40" s="620" t="s">
        <v>122</v>
      </c>
      <c r="DM40" s="615"/>
      <c r="DN40" s="615"/>
      <c r="DO40" s="615"/>
      <c r="DP40" s="615"/>
      <c r="DQ40" s="615"/>
      <c r="DR40" s="615"/>
      <c r="DS40" s="615"/>
      <c r="DT40" s="615"/>
      <c r="DU40" s="615"/>
      <c r="DV40" s="616"/>
      <c r="DW40" s="617" t="s">
        <v>122</v>
      </c>
      <c r="DX40" s="625"/>
      <c r="DY40" s="625"/>
      <c r="DZ40" s="625"/>
      <c r="EA40" s="625"/>
      <c r="EB40" s="625"/>
      <c r="EC40" s="639"/>
    </row>
    <row r="41" spans="2:133" ht="11.25" customHeight="1" x14ac:dyDescent="0.15">
      <c r="B41" s="595" t="s">
        <v>335</v>
      </c>
      <c r="C41" s="596"/>
      <c r="D41" s="596"/>
      <c r="E41" s="596"/>
      <c r="F41" s="596"/>
      <c r="G41" s="596"/>
      <c r="H41" s="596"/>
      <c r="I41" s="596"/>
      <c r="J41" s="596"/>
      <c r="K41" s="596"/>
      <c r="L41" s="596"/>
      <c r="M41" s="596"/>
      <c r="N41" s="596"/>
      <c r="O41" s="596"/>
      <c r="P41" s="596"/>
      <c r="Q41" s="597"/>
      <c r="R41" s="598">
        <v>9791726</v>
      </c>
      <c r="S41" s="636"/>
      <c r="T41" s="636"/>
      <c r="U41" s="636"/>
      <c r="V41" s="636"/>
      <c r="W41" s="636"/>
      <c r="X41" s="636"/>
      <c r="Y41" s="640"/>
      <c r="Z41" s="641">
        <v>100</v>
      </c>
      <c r="AA41" s="641"/>
      <c r="AB41" s="641"/>
      <c r="AC41" s="641"/>
      <c r="AD41" s="642">
        <v>5221493</v>
      </c>
      <c r="AE41" s="642"/>
      <c r="AF41" s="642"/>
      <c r="AG41" s="642"/>
      <c r="AH41" s="642"/>
      <c r="AI41" s="642"/>
      <c r="AJ41" s="642"/>
      <c r="AK41" s="642"/>
      <c r="AL41" s="601">
        <v>100</v>
      </c>
      <c r="AM41" s="643"/>
      <c r="AN41" s="643"/>
      <c r="AO41" s="644"/>
      <c r="AQ41" s="645" t="s">
        <v>336</v>
      </c>
      <c r="AR41" s="646"/>
      <c r="AS41" s="646"/>
      <c r="AT41" s="646"/>
      <c r="AU41" s="646"/>
      <c r="AV41" s="646"/>
      <c r="AW41" s="646"/>
      <c r="AX41" s="646"/>
      <c r="AY41" s="647"/>
      <c r="AZ41" s="614">
        <v>59548</v>
      </c>
      <c r="BA41" s="615"/>
      <c r="BB41" s="615"/>
      <c r="BC41" s="615"/>
      <c r="BD41" s="623"/>
      <c r="BE41" s="623"/>
      <c r="BF41" s="648"/>
      <c r="BG41" s="653"/>
      <c r="BH41" s="654"/>
      <c r="BI41" s="654"/>
      <c r="BJ41" s="654"/>
      <c r="BK41" s="654"/>
      <c r="BL41" s="214"/>
      <c r="BM41" s="612" t="s">
        <v>337</v>
      </c>
      <c r="BN41" s="612"/>
      <c r="BO41" s="612"/>
      <c r="BP41" s="612"/>
      <c r="BQ41" s="612"/>
      <c r="BR41" s="612"/>
      <c r="BS41" s="612"/>
      <c r="BT41" s="612"/>
      <c r="BU41" s="613"/>
      <c r="BV41" s="614" t="s">
        <v>122</v>
      </c>
      <c r="BW41" s="615"/>
      <c r="BX41" s="615"/>
      <c r="BY41" s="615"/>
      <c r="BZ41" s="615"/>
      <c r="CA41" s="615"/>
      <c r="CB41" s="649"/>
      <c r="CD41" s="611" t="s">
        <v>338</v>
      </c>
      <c r="CE41" s="612"/>
      <c r="CF41" s="612"/>
      <c r="CG41" s="612"/>
      <c r="CH41" s="612"/>
      <c r="CI41" s="612"/>
      <c r="CJ41" s="612"/>
      <c r="CK41" s="612"/>
      <c r="CL41" s="612"/>
      <c r="CM41" s="612"/>
      <c r="CN41" s="612"/>
      <c r="CO41" s="612"/>
      <c r="CP41" s="612"/>
      <c r="CQ41" s="613"/>
      <c r="CR41" s="614" t="s">
        <v>122</v>
      </c>
      <c r="CS41" s="623"/>
      <c r="CT41" s="623"/>
      <c r="CU41" s="623"/>
      <c r="CV41" s="623"/>
      <c r="CW41" s="623"/>
      <c r="CX41" s="623"/>
      <c r="CY41" s="624"/>
      <c r="CZ41" s="617" t="s">
        <v>122</v>
      </c>
      <c r="DA41" s="625"/>
      <c r="DB41" s="625"/>
      <c r="DC41" s="626"/>
      <c r="DD41" s="620" t="s">
        <v>122</v>
      </c>
      <c r="DE41" s="623"/>
      <c r="DF41" s="623"/>
      <c r="DG41" s="623"/>
      <c r="DH41" s="623"/>
      <c r="DI41" s="623"/>
      <c r="DJ41" s="623"/>
      <c r="DK41" s="624"/>
      <c r="DL41" s="592"/>
      <c r="DM41" s="593"/>
      <c r="DN41" s="593"/>
      <c r="DO41" s="593"/>
      <c r="DP41" s="593"/>
      <c r="DQ41" s="593"/>
      <c r="DR41" s="593"/>
      <c r="DS41" s="593"/>
      <c r="DT41" s="593"/>
      <c r="DU41" s="593"/>
      <c r="DV41" s="594"/>
      <c r="DW41" s="589"/>
      <c r="DX41" s="590"/>
      <c r="DY41" s="590"/>
      <c r="DZ41" s="590"/>
      <c r="EA41" s="590"/>
      <c r="EB41" s="590"/>
      <c r="EC41" s="591"/>
    </row>
    <row r="42" spans="2:133" ht="11.25" customHeight="1" x14ac:dyDescent="0.15">
      <c r="AQ42" s="633" t="s">
        <v>339</v>
      </c>
      <c r="AR42" s="634"/>
      <c r="AS42" s="634"/>
      <c r="AT42" s="634"/>
      <c r="AU42" s="634"/>
      <c r="AV42" s="634"/>
      <c r="AW42" s="634"/>
      <c r="AX42" s="634"/>
      <c r="AY42" s="635"/>
      <c r="AZ42" s="598">
        <v>243861</v>
      </c>
      <c r="BA42" s="636"/>
      <c r="BB42" s="636"/>
      <c r="BC42" s="636"/>
      <c r="BD42" s="599"/>
      <c r="BE42" s="599"/>
      <c r="BF42" s="637"/>
      <c r="BG42" s="655"/>
      <c r="BH42" s="656"/>
      <c r="BI42" s="656"/>
      <c r="BJ42" s="656"/>
      <c r="BK42" s="656"/>
      <c r="BL42" s="215"/>
      <c r="BM42" s="596" t="s">
        <v>340</v>
      </c>
      <c r="BN42" s="596"/>
      <c r="BO42" s="596"/>
      <c r="BP42" s="596"/>
      <c r="BQ42" s="596"/>
      <c r="BR42" s="596"/>
      <c r="BS42" s="596"/>
      <c r="BT42" s="596"/>
      <c r="BU42" s="597"/>
      <c r="BV42" s="598">
        <v>324</v>
      </c>
      <c r="BW42" s="636"/>
      <c r="BX42" s="636"/>
      <c r="BY42" s="636"/>
      <c r="BZ42" s="636"/>
      <c r="CA42" s="636"/>
      <c r="CB42" s="638"/>
      <c r="CD42" s="611" t="s">
        <v>341</v>
      </c>
      <c r="CE42" s="612"/>
      <c r="CF42" s="612"/>
      <c r="CG42" s="612"/>
      <c r="CH42" s="612"/>
      <c r="CI42" s="612"/>
      <c r="CJ42" s="612"/>
      <c r="CK42" s="612"/>
      <c r="CL42" s="612"/>
      <c r="CM42" s="612"/>
      <c r="CN42" s="612"/>
      <c r="CO42" s="612"/>
      <c r="CP42" s="612"/>
      <c r="CQ42" s="613"/>
      <c r="CR42" s="614">
        <v>1920317</v>
      </c>
      <c r="CS42" s="623"/>
      <c r="CT42" s="623"/>
      <c r="CU42" s="623"/>
      <c r="CV42" s="623"/>
      <c r="CW42" s="623"/>
      <c r="CX42" s="623"/>
      <c r="CY42" s="624"/>
      <c r="CZ42" s="617">
        <v>20.100000000000001</v>
      </c>
      <c r="DA42" s="625"/>
      <c r="DB42" s="625"/>
      <c r="DC42" s="626"/>
      <c r="DD42" s="620">
        <v>178467</v>
      </c>
      <c r="DE42" s="623"/>
      <c r="DF42" s="623"/>
      <c r="DG42" s="623"/>
      <c r="DH42" s="623"/>
      <c r="DI42" s="623"/>
      <c r="DJ42" s="623"/>
      <c r="DK42" s="624"/>
      <c r="DL42" s="592"/>
      <c r="DM42" s="593"/>
      <c r="DN42" s="593"/>
      <c r="DO42" s="593"/>
      <c r="DP42" s="593"/>
      <c r="DQ42" s="593"/>
      <c r="DR42" s="593"/>
      <c r="DS42" s="593"/>
      <c r="DT42" s="593"/>
      <c r="DU42" s="593"/>
      <c r="DV42" s="594"/>
      <c r="DW42" s="589"/>
      <c r="DX42" s="590"/>
      <c r="DY42" s="590"/>
      <c r="DZ42" s="590"/>
      <c r="EA42" s="590"/>
      <c r="EB42" s="590"/>
      <c r="EC42" s="591"/>
    </row>
    <row r="43" spans="2:133" ht="11.25" customHeight="1" x14ac:dyDescent="0.15">
      <c r="B43" s="208" t="s">
        <v>342</v>
      </c>
      <c r="CD43" s="611" t="s">
        <v>343</v>
      </c>
      <c r="CE43" s="612"/>
      <c r="CF43" s="612"/>
      <c r="CG43" s="612"/>
      <c r="CH43" s="612"/>
      <c r="CI43" s="612"/>
      <c r="CJ43" s="612"/>
      <c r="CK43" s="612"/>
      <c r="CL43" s="612"/>
      <c r="CM43" s="612"/>
      <c r="CN43" s="612"/>
      <c r="CO43" s="612"/>
      <c r="CP43" s="612"/>
      <c r="CQ43" s="613"/>
      <c r="CR43" s="614">
        <v>10194</v>
      </c>
      <c r="CS43" s="623"/>
      <c r="CT43" s="623"/>
      <c r="CU43" s="623"/>
      <c r="CV43" s="623"/>
      <c r="CW43" s="623"/>
      <c r="CX43" s="623"/>
      <c r="CY43" s="624"/>
      <c r="CZ43" s="617">
        <v>0.1</v>
      </c>
      <c r="DA43" s="625"/>
      <c r="DB43" s="625"/>
      <c r="DC43" s="626"/>
      <c r="DD43" s="620">
        <v>10194</v>
      </c>
      <c r="DE43" s="623"/>
      <c r="DF43" s="623"/>
      <c r="DG43" s="623"/>
      <c r="DH43" s="623"/>
      <c r="DI43" s="623"/>
      <c r="DJ43" s="623"/>
      <c r="DK43" s="624"/>
      <c r="DL43" s="592"/>
      <c r="DM43" s="593"/>
      <c r="DN43" s="593"/>
      <c r="DO43" s="593"/>
      <c r="DP43" s="593"/>
      <c r="DQ43" s="593"/>
      <c r="DR43" s="593"/>
      <c r="DS43" s="593"/>
      <c r="DT43" s="593"/>
      <c r="DU43" s="593"/>
      <c r="DV43" s="594"/>
      <c r="DW43" s="589"/>
      <c r="DX43" s="590"/>
      <c r="DY43" s="590"/>
      <c r="DZ43" s="590"/>
      <c r="EA43" s="590"/>
      <c r="EB43" s="590"/>
      <c r="EC43" s="591"/>
    </row>
    <row r="44" spans="2:133" ht="11.25" customHeight="1" x14ac:dyDescent="0.15">
      <c r="B44" s="621" t="s">
        <v>344</v>
      </c>
      <c r="C44" s="621"/>
      <c r="D44" s="621"/>
      <c r="E44" s="621"/>
      <c r="F44" s="621"/>
      <c r="G44" s="621"/>
      <c r="H44" s="621"/>
      <c r="I44" s="621"/>
      <c r="J44" s="621"/>
      <c r="K44" s="621"/>
      <c r="L44" s="621"/>
      <c r="M44" s="621"/>
      <c r="N44" s="621"/>
      <c r="O44" s="621"/>
      <c r="P44" s="621"/>
      <c r="Q44" s="621"/>
      <c r="R44" s="621"/>
      <c r="S44" s="621"/>
      <c r="T44" s="621"/>
      <c r="U44" s="621"/>
      <c r="V44" s="621"/>
      <c r="W44" s="621"/>
      <c r="X44" s="621"/>
      <c r="Y44" s="621"/>
      <c r="Z44" s="621"/>
      <c r="AA44" s="621"/>
      <c r="AB44" s="621"/>
      <c r="AC44" s="621"/>
      <c r="AD44" s="621"/>
      <c r="AE44" s="621"/>
      <c r="AF44" s="621"/>
      <c r="AG44" s="621"/>
      <c r="AH44" s="621"/>
      <c r="AI44" s="621"/>
      <c r="AJ44" s="621"/>
      <c r="AK44" s="621"/>
      <c r="AL44" s="621"/>
      <c r="AM44" s="621"/>
      <c r="AN44" s="621"/>
      <c r="AO44" s="621"/>
      <c r="AP44" s="621"/>
      <c r="AQ44" s="621"/>
      <c r="AR44" s="621"/>
      <c r="AS44" s="621"/>
      <c r="AT44" s="621"/>
      <c r="AU44" s="621"/>
      <c r="AV44" s="621"/>
      <c r="AW44" s="621"/>
      <c r="AX44" s="621"/>
      <c r="AY44" s="621"/>
      <c r="AZ44" s="621"/>
      <c r="BA44" s="621"/>
      <c r="BB44" s="621"/>
      <c r="BC44" s="621"/>
      <c r="BD44" s="621"/>
      <c r="BE44" s="621"/>
      <c r="BF44" s="621"/>
      <c r="BG44" s="621"/>
      <c r="BH44" s="621"/>
      <c r="BI44" s="621"/>
      <c r="BJ44" s="621"/>
      <c r="BK44" s="621"/>
      <c r="BL44" s="621"/>
      <c r="BM44" s="621"/>
      <c r="BN44" s="621"/>
      <c r="BO44" s="621"/>
      <c r="BP44" s="621"/>
      <c r="BQ44" s="621"/>
      <c r="BR44" s="621"/>
      <c r="BS44" s="621"/>
      <c r="BT44" s="621"/>
      <c r="BU44" s="621"/>
      <c r="BV44" s="621"/>
      <c r="BW44" s="621"/>
      <c r="BX44" s="621"/>
      <c r="BY44" s="621"/>
      <c r="BZ44" s="621"/>
      <c r="CA44" s="621"/>
      <c r="CB44" s="621"/>
      <c r="CC44" s="622"/>
      <c r="CD44" s="627" t="s">
        <v>292</v>
      </c>
      <c r="CE44" s="628"/>
      <c r="CF44" s="611" t="s">
        <v>345</v>
      </c>
      <c r="CG44" s="612"/>
      <c r="CH44" s="612"/>
      <c r="CI44" s="612"/>
      <c r="CJ44" s="612"/>
      <c r="CK44" s="612"/>
      <c r="CL44" s="612"/>
      <c r="CM44" s="612"/>
      <c r="CN44" s="612"/>
      <c r="CO44" s="612"/>
      <c r="CP44" s="612"/>
      <c r="CQ44" s="613"/>
      <c r="CR44" s="614">
        <v>1920317</v>
      </c>
      <c r="CS44" s="615"/>
      <c r="CT44" s="615"/>
      <c r="CU44" s="615"/>
      <c r="CV44" s="615"/>
      <c r="CW44" s="615"/>
      <c r="CX44" s="615"/>
      <c r="CY44" s="616"/>
      <c r="CZ44" s="617">
        <v>20.100000000000001</v>
      </c>
      <c r="DA44" s="618"/>
      <c r="DB44" s="618"/>
      <c r="DC44" s="619"/>
      <c r="DD44" s="620">
        <v>178467</v>
      </c>
      <c r="DE44" s="615"/>
      <c r="DF44" s="615"/>
      <c r="DG44" s="615"/>
      <c r="DH44" s="615"/>
      <c r="DI44" s="615"/>
      <c r="DJ44" s="615"/>
      <c r="DK44" s="616"/>
      <c r="DL44" s="592"/>
      <c r="DM44" s="593"/>
      <c r="DN44" s="593"/>
      <c r="DO44" s="593"/>
      <c r="DP44" s="593"/>
      <c r="DQ44" s="593"/>
      <c r="DR44" s="593"/>
      <c r="DS44" s="593"/>
      <c r="DT44" s="593"/>
      <c r="DU44" s="593"/>
      <c r="DV44" s="594"/>
      <c r="DW44" s="589"/>
      <c r="DX44" s="590"/>
      <c r="DY44" s="590"/>
      <c r="DZ44" s="590"/>
      <c r="EA44" s="590"/>
      <c r="EB44" s="590"/>
      <c r="EC44" s="591"/>
    </row>
    <row r="45" spans="2:133" ht="11.25" customHeight="1" x14ac:dyDescent="0.15">
      <c r="B45" s="621" t="s">
        <v>346</v>
      </c>
      <c r="C45" s="621"/>
      <c r="D45" s="621"/>
      <c r="E45" s="621"/>
      <c r="F45" s="621"/>
      <c r="G45" s="621"/>
      <c r="H45" s="621"/>
      <c r="I45" s="621"/>
      <c r="J45" s="621"/>
      <c r="K45" s="621"/>
      <c r="L45" s="621"/>
      <c r="M45" s="621"/>
      <c r="N45" s="621"/>
      <c r="O45" s="621"/>
      <c r="P45" s="621"/>
      <c r="Q45" s="621"/>
      <c r="R45" s="621"/>
      <c r="S45" s="621"/>
      <c r="T45" s="621"/>
      <c r="U45" s="621"/>
      <c r="V45" s="621"/>
      <c r="W45" s="621"/>
      <c r="X45" s="621"/>
      <c r="Y45" s="621"/>
      <c r="Z45" s="621"/>
      <c r="AA45" s="621"/>
      <c r="AB45" s="621"/>
      <c r="AC45" s="621"/>
      <c r="AD45" s="621"/>
      <c r="AE45" s="621"/>
      <c r="AF45" s="621"/>
      <c r="AG45" s="621"/>
      <c r="AH45" s="621"/>
      <c r="AI45" s="621"/>
      <c r="AJ45" s="621"/>
      <c r="AK45" s="621"/>
      <c r="AL45" s="621"/>
      <c r="AM45" s="621"/>
      <c r="AN45" s="621"/>
      <c r="AO45" s="621"/>
      <c r="AP45" s="621"/>
      <c r="AQ45" s="621"/>
      <c r="AR45" s="621"/>
      <c r="AS45" s="621"/>
      <c r="AT45" s="621"/>
      <c r="AU45" s="621"/>
      <c r="AV45" s="621"/>
      <c r="AW45" s="621"/>
      <c r="AX45" s="621"/>
      <c r="AY45" s="621"/>
      <c r="AZ45" s="621"/>
      <c r="BA45" s="621"/>
      <c r="BB45" s="621"/>
      <c r="BC45" s="621"/>
      <c r="BD45" s="621"/>
      <c r="BE45" s="621"/>
      <c r="BF45" s="621"/>
      <c r="BG45" s="621"/>
      <c r="BH45" s="621"/>
      <c r="BI45" s="621"/>
      <c r="BJ45" s="621"/>
      <c r="BK45" s="621"/>
      <c r="BL45" s="621"/>
      <c r="BM45" s="621"/>
      <c r="BN45" s="621"/>
      <c r="BO45" s="621"/>
      <c r="BP45" s="621"/>
      <c r="BQ45" s="621"/>
      <c r="BR45" s="621"/>
      <c r="BS45" s="621"/>
      <c r="BT45" s="621"/>
      <c r="BU45" s="621"/>
      <c r="BV45" s="621"/>
      <c r="BW45" s="621"/>
      <c r="BX45" s="621"/>
      <c r="BY45" s="621"/>
      <c r="BZ45" s="621"/>
      <c r="CA45" s="621"/>
      <c r="CB45" s="621"/>
      <c r="CC45" s="622"/>
      <c r="CD45" s="629"/>
      <c r="CE45" s="630"/>
      <c r="CF45" s="611" t="s">
        <v>347</v>
      </c>
      <c r="CG45" s="612"/>
      <c r="CH45" s="612"/>
      <c r="CI45" s="612"/>
      <c r="CJ45" s="612"/>
      <c r="CK45" s="612"/>
      <c r="CL45" s="612"/>
      <c r="CM45" s="612"/>
      <c r="CN45" s="612"/>
      <c r="CO45" s="612"/>
      <c r="CP45" s="612"/>
      <c r="CQ45" s="613"/>
      <c r="CR45" s="614">
        <v>390220</v>
      </c>
      <c r="CS45" s="623"/>
      <c r="CT45" s="623"/>
      <c r="CU45" s="623"/>
      <c r="CV45" s="623"/>
      <c r="CW45" s="623"/>
      <c r="CX45" s="623"/>
      <c r="CY45" s="624"/>
      <c r="CZ45" s="617">
        <v>4.0999999999999996</v>
      </c>
      <c r="DA45" s="625"/>
      <c r="DB45" s="625"/>
      <c r="DC45" s="626"/>
      <c r="DD45" s="620">
        <v>35751</v>
      </c>
      <c r="DE45" s="623"/>
      <c r="DF45" s="623"/>
      <c r="DG45" s="623"/>
      <c r="DH45" s="623"/>
      <c r="DI45" s="623"/>
      <c r="DJ45" s="623"/>
      <c r="DK45" s="624"/>
      <c r="DL45" s="592"/>
      <c r="DM45" s="593"/>
      <c r="DN45" s="593"/>
      <c r="DO45" s="593"/>
      <c r="DP45" s="593"/>
      <c r="DQ45" s="593"/>
      <c r="DR45" s="593"/>
      <c r="DS45" s="593"/>
      <c r="DT45" s="593"/>
      <c r="DU45" s="593"/>
      <c r="DV45" s="594"/>
      <c r="DW45" s="589"/>
      <c r="DX45" s="590"/>
      <c r="DY45" s="590"/>
      <c r="DZ45" s="590"/>
      <c r="EA45" s="590"/>
      <c r="EB45" s="590"/>
      <c r="EC45" s="591"/>
    </row>
    <row r="46" spans="2:133" ht="11.25" customHeight="1" x14ac:dyDescent="0.15">
      <c r="B46" s="219"/>
      <c r="CD46" s="629"/>
      <c r="CE46" s="630"/>
      <c r="CF46" s="611" t="s">
        <v>348</v>
      </c>
      <c r="CG46" s="612"/>
      <c r="CH46" s="612"/>
      <c r="CI46" s="612"/>
      <c r="CJ46" s="612"/>
      <c r="CK46" s="612"/>
      <c r="CL46" s="612"/>
      <c r="CM46" s="612"/>
      <c r="CN46" s="612"/>
      <c r="CO46" s="612"/>
      <c r="CP46" s="612"/>
      <c r="CQ46" s="613"/>
      <c r="CR46" s="614">
        <v>1321842</v>
      </c>
      <c r="CS46" s="615"/>
      <c r="CT46" s="615"/>
      <c r="CU46" s="615"/>
      <c r="CV46" s="615"/>
      <c r="CW46" s="615"/>
      <c r="CX46" s="615"/>
      <c r="CY46" s="616"/>
      <c r="CZ46" s="617">
        <v>13.8</v>
      </c>
      <c r="DA46" s="618"/>
      <c r="DB46" s="618"/>
      <c r="DC46" s="619"/>
      <c r="DD46" s="620">
        <v>141518</v>
      </c>
      <c r="DE46" s="615"/>
      <c r="DF46" s="615"/>
      <c r="DG46" s="615"/>
      <c r="DH46" s="615"/>
      <c r="DI46" s="615"/>
      <c r="DJ46" s="615"/>
      <c r="DK46" s="616"/>
      <c r="DL46" s="592"/>
      <c r="DM46" s="593"/>
      <c r="DN46" s="593"/>
      <c r="DO46" s="593"/>
      <c r="DP46" s="593"/>
      <c r="DQ46" s="593"/>
      <c r="DR46" s="593"/>
      <c r="DS46" s="593"/>
      <c r="DT46" s="593"/>
      <c r="DU46" s="593"/>
      <c r="DV46" s="594"/>
      <c r="DW46" s="589"/>
      <c r="DX46" s="590"/>
      <c r="DY46" s="590"/>
      <c r="DZ46" s="590"/>
      <c r="EA46" s="590"/>
      <c r="EB46" s="590"/>
      <c r="EC46" s="591"/>
    </row>
    <row r="47" spans="2:133" ht="11.25" customHeight="1" x14ac:dyDescent="0.15">
      <c r="B47" s="219"/>
      <c r="CD47" s="629"/>
      <c r="CE47" s="630"/>
      <c r="CF47" s="611" t="s">
        <v>349</v>
      </c>
      <c r="CG47" s="612"/>
      <c r="CH47" s="612"/>
      <c r="CI47" s="612"/>
      <c r="CJ47" s="612"/>
      <c r="CK47" s="612"/>
      <c r="CL47" s="612"/>
      <c r="CM47" s="612"/>
      <c r="CN47" s="612"/>
      <c r="CO47" s="612"/>
      <c r="CP47" s="612"/>
      <c r="CQ47" s="613"/>
      <c r="CR47" s="614" t="s">
        <v>122</v>
      </c>
      <c r="CS47" s="623"/>
      <c r="CT47" s="623"/>
      <c r="CU47" s="623"/>
      <c r="CV47" s="623"/>
      <c r="CW47" s="623"/>
      <c r="CX47" s="623"/>
      <c r="CY47" s="624"/>
      <c r="CZ47" s="617" t="s">
        <v>122</v>
      </c>
      <c r="DA47" s="625"/>
      <c r="DB47" s="625"/>
      <c r="DC47" s="626"/>
      <c r="DD47" s="620" t="s">
        <v>122</v>
      </c>
      <c r="DE47" s="623"/>
      <c r="DF47" s="623"/>
      <c r="DG47" s="623"/>
      <c r="DH47" s="623"/>
      <c r="DI47" s="623"/>
      <c r="DJ47" s="623"/>
      <c r="DK47" s="624"/>
      <c r="DL47" s="592"/>
      <c r="DM47" s="593"/>
      <c r="DN47" s="593"/>
      <c r="DO47" s="593"/>
      <c r="DP47" s="593"/>
      <c r="DQ47" s="593"/>
      <c r="DR47" s="593"/>
      <c r="DS47" s="593"/>
      <c r="DT47" s="593"/>
      <c r="DU47" s="593"/>
      <c r="DV47" s="594"/>
      <c r="DW47" s="589"/>
      <c r="DX47" s="590"/>
      <c r="DY47" s="590"/>
      <c r="DZ47" s="590"/>
      <c r="EA47" s="590"/>
      <c r="EB47" s="590"/>
      <c r="EC47" s="591"/>
    </row>
    <row r="48" spans="2:133" x14ac:dyDescent="0.15">
      <c r="B48" s="219"/>
      <c r="CD48" s="631"/>
      <c r="CE48" s="632"/>
      <c r="CF48" s="611" t="s">
        <v>350</v>
      </c>
      <c r="CG48" s="612"/>
      <c r="CH48" s="612"/>
      <c r="CI48" s="612"/>
      <c r="CJ48" s="612"/>
      <c r="CK48" s="612"/>
      <c r="CL48" s="612"/>
      <c r="CM48" s="612"/>
      <c r="CN48" s="612"/>
      <c r="CO48" s="612"/>
      <c r="CP48" s="612"/>
      <c r="CQ48" s="613"/>
      <c r="CR48" s="614" t="s">
        <v>122</v>
      </c>
      <c r="CS48" s="615"/>
      <c r="CT48" s="615"/>
      <c r="CU48" s="615"/>
      <c r="CV48" s="615"/>
      <c r="CW48" s="615"/>
      <c r="CX48" s="615"/>
      <c r="CY48" s="616"/>
      <c r="CZ48" s="617" t="s">
        <v>122</v>
      </c>
      <c r="DA48" s="618"/>
      <c r="DB48" s="618"/>
      <c r="DC48" s="619"/>
      <c r="DD48" s="620" t="s">
        <v>122</v>
      </c>
      <c r="DE48" s="615"/>
      <c r="DF48" s="615"/>
      <c r="DG48" s="615"/>
      <c r="DH48" s="615"/>
      <c r="DI48" s="615"/>
      <c r="DJ48" s="615"/>
      <c r="DK48" s="616"/>
      <c r="DL48" s="592"/>
      <c r="DM48" s="593"/>
      <c r="DN48" s="593"/>
      <c r="DO48" s="593"/>
      <c r="DP48" s="593"/>
      <c r="DQ48" s="593"/>
      <c r="DR48" s="593"/>
      <c r="DS48" s="593"/>
      <c r="DT48" s="593"/>
      <c r="DU48" s="593"/>
      <c r="DV48" s="594"/>
      <c r="DW48" s="589"/>
      <c r="DX48" s="590"/>
      <c r="DY48" s="590"/>
      <c r="DZ48" s="590"/>
      <c r="EA48" s="590"/>
      <c r="EB48" s="590"/>
      <c r="EC48" s="591"/>
    </row>
    <row r="49" spans="2:133" ht="11.25" customHeight="1" x14ac:dyDescent="0.15">
      <c r="B49" s="219"/>
      <c r="CD49" s="595" t="s">
        <v>351</v>
      </c>
      <c r="CE49" s="596"/>
      <c r="CF49" s="596"/>
      <c r="CG49" s="596"/>
      <c r="CH49" s="596"/>
      <c r="CI49" s="596"/>
      <c r="CJ49" s="596"/>
      <c r="CK49" s="596"/>
      <c r="CL49" s="596"/>
      <c r="CM49" s="596"/>
      <c r="CN49" s="596"/>
      <c r="CO49" s="596"/>
      <c r="CP49" s="596"/>
      <c r="CQ49" s="597"/>
      <c r="CR49" s="598">
        <v>9568831</v>
      </c>
      <c r="CS49" s="599"/>
      <c r="CT49" s="599"/>
      <c r="CU49" s="599"/>
      <c r="CV49" s="599"/>
      <c r="CW49" s="599"/>
      <c r="CX49" s="599"/>
      <c r="CY49" s="600"/>
      <c r="CZ49" s="601">
        <v>100</v>
      </c>
      <c r="DA49" s="602"/>
      <c r="DB49" s="602"/>
      <c r="DC49" s="603"/>
      <c r="DD49" s="604">
        <v>5871634</v>
      </c>
      <c r="DE49" s="599"/>
      <c r="DF49" s="599"/>
      <c r="DG49" s="599"/>
      <c r="DH49" s="599"/>
      <c r="DI49" s="599"/>
      <c r="DJ49" s="599"/>
      <c r="DK49" s="600"/>
      <c r="DL49" s="605"/>
      <c r="DM49" s="606"/>
      <c r="DN49" s="606"/>
      <c r="DO49" s="606"/>
      <c r="DP49" s="606"/>
      <c r="DQ49" s="606"/>
      <c r="DR49" s="606"/>
      <c r="DS49" s="606"/>
      <c r="DT49" s="606"/>
      <c r="DU49" s="606"/>
      <c r="DV49" s="607"/>
      <c r="DW49" s="608"/>
      <c r="DX49" s="609"/>
      <c r="DY49" s="609"/>
      <c r="DZ49" s="609"/>
      <c r="EA49" s="609"/>
      <c r="EB49" s="609"/>
      <c r="EC49" s="610"/>
    </row>
  </sheetData>
  <sheetProtection algorithmName="SHA-512" hashValue="X+XjVzFfHLiTcmk804Vi9zUezDhw+OuI3F7e6XepNg5lESKh1E46AKSS8GV6Vnrz0IZNrEAAOO5x3+dI3Cv8vw==" saltValue="Mf3yocHq2GqRNCnHQBBy2Q=="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1098" t="s">
        <v>352</v>
      </c>
      <c r="B2" s="1098"/>
      <c r="C2" s="1098"/>
      <c r="D2" s="1098"/>
      <c r="E2" s="1098"/>
      <c r="F2" s="1098"/>
      <c r="G2" s="1098"/>
      <c r="H2" s="1098"/>
      <c r="I2" s="1098"/>
      <c r="J2" s="1098"/>
      <c r="K2" s="1098"/>
      <c r="L2" s="1098"/>
      <c r="M2" s="1098"/>
      <c r="N2" s="1098"/>
      <c r="O2" s="1098"/>
      <c r="P2" s="1098"/>
      <c r="Q2" s="1098"/>
      <c r="R2" s="1098"/>
      <c r="S2" s="1098"/>
      <c r="T2" s="1098"/>
      <c r="U2" s="1098"/>
      <c r="V2" s="1098"/>
      <c r="W2" s="1098"/>
      <c r="X2" s="1098"/>
      <c r="Y2" s="1098"/>
      <c r="Z2" s="1098"/>
      <c r="AA2" s="1098"/>
      <c r="AB2" s="1098"/>
      <c r="AC2" s="1098"/>
      <c r="AD2" s="1098"/>
      <c r="AE2" s="1098"/>
      <c r="AF2" s="1098"/>
      <c r="AG2" s="1098"/>
      <c r="AH2" s="1098"/>
      <c r="AI2" s="1098"/>
      <c r="AJ2" s="1098"/>
      <c r="AK2" s="1098"/>
      <c r="AL2" s="1098"/>
      <c r="AM2" s="1098"/>
      <c r="AN2" s="1098"/>
      <c r="AO2" s="1098"/>
      <c r="AP2" s="1098"/>
      <c r="AQ2" s="1098"/>
      <c r="AR2" s="1098"/>
      <c r="AS2" s="1098"/>
      <c r="AT2" s="1098"/>
      <c r="AU2" s="1098"/>
      <c r="AV2" s="1098"/>
      <c r="AW2" s="1098"/>
      <c r="AX2" s="1098"/>
      <c r="AY2" s="1098"/>
      <c r="AZ2" s="1098"/>
      <c r="BA2" s="1098"/>
      <c r="BB2" s="1098"/>
      <c r="BC2" s="1098"/>
      <c r="BD2" s="1098"/>
      <c r="BE2" s="1098"/>
      <c r="BF2" s="1098"/>
      <c r="BG2" s="1098"/>
      <c r="BH2" s="1098"/>
      <c r="BI2" s="109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99" t="s">
        <v>353</v>
      </c>
      <c r="DK2" s="1100"/>
      <c r="DL2" s="1100"/>
      <c r="DM2" s="1100"/>
      <c r="DN2" s="1100"/>
      <c r="DO2" s="1101"/>
      <c r="DP2" s="222"/>
      <c r="DQ2" s="1099" t="s">
        <v>354</v>
      </c>
      <c r="DR2" s="1100"/>
      <c r="DS2" s="1100"/>
      <c r="DT2" s="1100"/>
      <c r="DU2" s="1100"/>
      <c r="DV2" s="1100"/>
      <c r="DW2" s="1100"/>
      <c r="DX2" s="1100"/>
      <c r="DY2" s="1100"/>
      <c r="DZ2" s="110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30" customFormat="1" ht="26.25" customHeight="1" thickBot="1" x14ac:dyDescent="0.2">
      <c r="A4" s="1051" t="s">
        <v>355</v>
      </c>
      <c r="B4" s="1051"/>
      <c r="C4" s="1051"/>
      <c r="D4" s="1051"/>
      <c r="E4" s="1051"/>
      <c r="F4" s="1051"/>
      <c r="G4" s="1051"/>
      <c r="H4" s="1051"/>
      <c r="I4" s="1051"/>
      <c r="J4" s="1051"/>
      <c r="K4" s="1051"/>
      <c r="L4" s="1051"/>
      <c r="M4" s="1051"/>
      <c r="N4" s="1051"/>
      <c r="O4" s="1051"/>
      <c r="P4" s="1051"/>
      <c r="Q4" s="1051"/>
      <c r="R4" s="1051"/>
      <c r="S4" s="1051"/>
      <c r="T4" s="1051"/>
      <c r="U4" s="1051"/>
      <c r="V4" s="1051"/>
      <c r="W4" s="1051"/>
      <c r="X4" s="1051"/>
      <c r="Y4" s="1051"/>
      <c r="Z4" s="1051"/>
      <c r="AA4" s="1051"/>
      <c r="AB4" s="1051"/>
      <c r="AC4" s="1051"/>
      <c r="AD4" s="1051"/>
      <c r="AE4" s="1051"/>
      <c r="AF4" s="1051"/>
      <c r="AG4" s="1051"/>
      <c r="AH4" s="1051"/>
      <c r="AI4" s="1051"/>
      <c r="AJ4" s="1051"/>
      <c r="AK4" s="1051"/>
      <c r="AL4" s="1051"/>
      <c r="AM4" s="1051"/>
      <c r="AN4" s="1051"/>
      <c r="AO4" s="1051"/>
      <c r="AP4" s="1051"/>
      <c r="AQ4" s="1051"/>
      <c r="AR4" s="1051"/>
      <c r="AS4" s="1051"/>
      <c r="AT4" s="1051"/>
      <c r="AU4" s="1051"/>
      <c r="AV4" s="1051"/>
      <c r="AW4" s="1051"/>
      <c r="AX4" s="1051"/>
      <c r="AY4" s="1051"/>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9"/>
    </row>
    <row r="5" spans="1:131" s="230" customFormat="1" ht="26.25" customHeight="1" x14ac:dyDescent="0.15">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102"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92" t="s">
        <v>371</v>
      </c>
      <c r="DH5" s="1093"/>
      <c r="DI5" s="1093"/>
      <c r="DJ5" s="1093"/>
      <c r="DK5" s="1094"/>
      <c r="DL5" s="1092" t="s">
        <v>372</v>
      </c>
      <c r="DM5" s="1093"/>
      <c r="DN5" s="1093"/>
      <c r="DO5" s="1093"/>
      <c r="DP5" s="1094"/>
      <c r="DQ5" s="988" t="s">
        <v>373</v>
      </c>
      <c r="DR5" s="989"/>
      <c r="DS5" s="989"/>
      <c r="DT5" s="989"/>
      <c r="DU5" s="990"/>
      <c r="DV5" s="988" t="s">
        <v>364</v>
      </c>
      <c r="DW5" s="989"/>
      <c r="DX5" s="989"/>
      <c r="DY5" s="989"/>
      <c r="DZ5" s="1002"/>
      <c r="EA5" s="229"/>
    </row>
    <row r="6" spans="1:131" s="230" customFormat="1" ht="26.25" customHeight="1" thickBot="1" x14ac:dyDescent="0.2">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103"/>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95"/>
      <c r="DH6" s="1096"/>
      <c r="DI6" s="1096"/>
      <c r="DJ6" s="1096"/>
      <c r="DK6" s="1097"/>
      <c r="DL6" s="1095"/>
      <c r="DM6" s="1096"/>
      <c r="DN6" s="1096"/>
      <c r="DO6" s="1096"/>
      <c r="DP6" s="1097"/>
      <c r="DQ6" s="991"/>
      <c r="DR6" s="992"/>
      <c r="DS6" s="992"/>
      <c r="DT6" s="992"/>
      <c r="DU6" s="993"/>
      <c r="DV6" s="991"/>
      <c r="DW6" s="992"/>
      <c r="DX6" s="992"/>
      <c r="DY6" s="992"/>
      <c r="DZ6" s="1003"/>
      <c r="EA6" s="229"/>
    </row>
    <row r="7" spans="1:131" s="230" customFormat="1" ht="26.25" customHeight="1" thickTop="1" x14ac:dyDescent="0.15">
      <c r="A7" s="231">
        <v>1</v>
      </c>
      <c r="B7" s="1039" t="s">
        <v>374</v>
      </c>
      <c r="C7" s="1040"/>
      <c r="D7" s="1040"/>
      <c r="E7" s="1040"/>
      <c r="F7" s="1040"/>
      <c r="G7" s="1040"/>
      <c r="H7" s="1040"/>
      <c r="I7" s="1040"/>
      <c r="J7" s="1040"/>
      <c r="K7" s="1040"/>
      <c r="L7" s="1040"/>
      <c r="M7" s="1040"/>
      <c r="N7" s="1040"/>
      <c r="O7" s="1040"/>
      <c r="P7" s="1041"/>
      <c r="Q7" s="1079">
        <v>9792</v>
      </c>
      <c r="R7" s="1080"/>
      <c r="S7" s="1080"/>
      <c r="T7" s="1080"/>
      <c r="U7" s="1080"/>
      <c r="V7" s="1080">
        <v>9569</v>
      </c>
      <c r="W7" s="1080"/>
      <c r="X7" s="1080"/>
      <c r="Y7" s="1080"/>
      <c r="Z7" s="1080"/>
      <c r="AA7" s="1080">
        <v>223</v>
      </c>
      <c r="AB7" s="1080"/>
      <c r="AC7" s="1080"/>
      <c r="AD7" s="1080"/>
      <c r="AE7" s="1081"/>
      <c r="AF7" s="1082">
        <v>218</v>
      </c>
      <c r="AG7" s="1083"/>
      <c r="AH7" s="1083"/>
      <c r="AI7" s="1083"/>
      <c r="AJ7" s="1084"/>
      <c r="AK7" s="1085">
        <v>40</v>
      </c>
      <c r="AL7" s="1086"/>
      <c r="AM7" s="1086"/>
      <c r="AN7" s="1086"/>
      <c r="AO7" s="1086"/>
      <c r="AP7" s="1086">
        <v>16477</v>
      </c>
      <c r="AQ7" s="1086"/>
      <c r="AR7" s="1086"/>
      <c r="AS7" s="1086"/>
      <c r="AT7" s="1086"/>
      <c r="AU7" s="1087"/>
      <c r="AV7" s="1087"/>
      <c r="AW7" s="1087"/>
      <c r="AX7" s="1087"/>
      <c r="AY7" s="1088"/>
      <c r="AZ7" s="226"/>
      <c r="BA7" s="226"/>
      <c r="BB7" s="226"/>
      <c r="BC7" s="226"/>
      <c r="BD7" s="226"/>
      <c r="BE7" s="227"/>
      <c r="BF7" s="227"/>
      <c r="BG7" s="227"/>
      <c r="BH7" s="227"/>
      <c r="BI7" s="227"/>
      <c r="BJ7" s="227"/>
      <c r="BK7" s="227"/>
      <c r="BL7" s="227"/>
      <c r="BM7" s="227"/>
      <c r="BN7" s="227"/>
      <c r="BO7" s="227"/>
      <c r="BP7" s="227"/>
      <c r="BQ7" s="231">
        <v>1</v>
      </c>
      <c r="BR7" s="232"/>
      <c r="BS7" s="1089" t="s">
        <v>548</v>
      </c>
      <c r="BT7" s="1090"/>
      <c r="BU7" s="1090"/>
      <c r="BV7" s="1090"/>
      <c r="BW7" s="1090"/>
      <c r="BX7" s="1090"/>
      <c r="BY7" s="1090"/>
      <c r="BZ7" s="1090"/>
      <c r="CA7" s="1090"/>
      <c r="CB7" s="1090"/>
      <c r="CC7" s="1090"/>
      <c r="CD7" s="1090"/>
      <c r="CE7" s="1090"/>
      <c r="CF7" s="1090"/>
      <c r="CG7" s="1091"/>
      <c r="CH7" s="1076">
        <v>3</v>
      </c>
      <c r="CI7" s="1077"/>
      <c r="CJ7" s="1077"/>
      <c r="CK7" s="1077"/>
      <c r="CL7" s="1078"/>
      <c r="CM7" s="1076">
        <v>18</v>
      </c>
      <c r="CN7" s="1077"/>
      <c r="CO7" s="1077"/>
      <c r="CP7" s="1077"/>
      <c r="CQ7" s="1078"/>
      <c r="CR7" s="1076">
        <v>18</v>
      </c>
      <c r="CS7" s="1077"/>
      <c r="CT7" s="1077"/>
      <c r="CU7" s="1077"/>
      <c r="CV7" s="1078"/>
      <c r="CW7" s="1076" t="s">
        <v>547</v>
      </c>
      <c r="CX7" s="1077"/>
      <c r="CY7" s="1077"/>
      <c r="CZ7" s="1077"/>
      <c r="DA7" s="1078"/>
      <c r="DB7" s="1076" t="s">
        <v>547</v>
      </c>
      <c r="DC7" s="1077"/>
      <c r="DD7" s="1077"/>
      <c r="DE7" s="1077"/>
      <c r="DF7" s="1078"/>
      <c r="DG7" s="1076" t="s">
        <v>547</v>
      </c>
      <c r="DH7" s="1077"/>
      <c r="DI7" s="1077"/>
      <c r="DJ7" s="1077"/>
      <c r="DK7" s="1078"/>
      <c r="DL7" s="1076" t="s">
        <v>487</v>
      </c>
      <c r="DM7" s="1077"/>
      <c r="DN7" s="1077"/>
      <c r="DO7" s="1077"/>
      <c r="DP7" s="1078"/>
      <c r="DQ7" s="1076" t="s">
        <v>487</v>
      </c>
      <c r="DR7" s="1077"/>
      <c r="DS7" s="1077"/>
      <c r="DT7" s="1077"/>
      <c r="DU7" s="1078"/>
      <c r="DV7" s="1089"/>
      <c r="DW7" s="1090"/>
      <c r="DX7" s="1090"/>
      <c r="DY7" s="1090"/>
      <c r="DZ7" s="1104"/>
      <c r="EA7" s="229"/>
    </row>
    <row r="8" spans="1:131" s="230" customFormat="1" ht="26.25" customHeight="1" x14ac:dyDescent="0.15">
      <c r="A8" s="233">
        <v>2</v>
      </c>
      <c r="B8" s="1017"/>
      <c r="C8" s="1018"/>
      <c r="D8" s="1018"/>
      <c r="E8" s="1018"/>
      <c r="F8" s="1018"/>
      <c r="G8" s="1018"/>
      <c r="H8" s="1018"/>
      <c r="I8" s="1018"/>
      <c r="J8" s="1018"/>
      <c r="K8" s="1018"/>
      <c r="L8" s="1018"/>
      <c r="M8" s="1018"/>
      <c r="N8" s="1018"/>
      <c r="O8" s="1018"/>
      <c r="P8" s="1019"/>
      <c r="Q8" s="1025"/>
      <c r="R8" s="1026"/>
      <c r="S8" s="1026"/>
      <c r="T8" s="1026"/>
      <c r="U8" s="1026"/>
      <c r="V8" s="1026"/>
      <c r="W8" s="1026"/>
      <c r="X8" s="1026"/>
      <c r="Y8" s="1026"/>
      <c r="Z8" s="1026"/>
      <c r="AA8" s="1026"/>
      <c r="AB8" s="1026"/>
      <c r="AC8" s="1026"/>
      <c r="AD8" s="1026"/>
      <c r="AE8" s="1027"/>
      <c r="AF8" s="1022"/>
      <c r="AG8" s="1023"/>
      <c r="AH8" s="1023"/>
      <c r="AI8" s="1023"/>
      <c r="AJ8" s="1024"/>
      <c r="AK8" s="1072"/>
      <c r="AL8" s="1073"/>
      <c r="AM8" s="1073"/>
      <c r="AN8" s="1073"/>
      <c r="AO8" s="1073"/>
      <c r="AP8" s="1073"/>
      <c r="AQ8" s="1073"/>
      <c r="AR8" s="1073"/>
      <c r="AS8" s="1073"/>
      <c r="AT8" s="1073"/>
      <c r="AU8" s="1074"/>
      <c r="AV8" s="1074"/>
      <c r="AW8" s="1074"/>
      <c r="AX8" s="1074"/>
      <c r="AY8" s="1075"/>
      <c r="AZ8" s="226"/>
      <c r="BA8" s="226"/>
      <c r="BB8" s="226"/>
      <c r="BC8" s="226"/>
      <c r="BD8" s="226"/>
      <c r="BE8" s="227"/>
      <c r="BF8" s="227"/>
      <c r="BG8" s="227"/>
      <c r="BH8" s="227"/>
      <c r="BI8" s="227"/>
      <c r="BJ8" s="227"/>
      <c r="BK8" s="227"/>
      <c r="BL8" s="227"/>
      <c r="BM8" s="227"/>
      <c r="BN8" s="227"/>
      <c r="BO8" s="227"/>
      <c r="BP8" s="227"/>
      <c r="BQ8" s="233">
        <v>2</v>
      </c>
      <c r="BR8" s="234"/>
      <c r="BS8" s="979" t="s">
        <v>549</v>
      </c>
      <c r="BT8" s="980"/>
      <c r="BU8" s="980"/>
      <c r="BV8" s="980"/>
      <c r="BW8" s="980"/>
      <c r="BX8" s="980"/>
      <c r="BY8" s="980"/>
      <c r="BZ8" s="980"/>
      <c r="CA8" s="980"/>
      <c r="CB8" s="980"/>
      <c r="CC8" s="980"/>
      <c r="CD8" s="980"/>
      <c r="CE8" s="980"/>
      <c r="CF8" s="980"/>
      <c r="CG8" s="1001"/>
      <c r="CH8" s="976">
        <v>8</v>
      </c>
      <c r="CI8" s="977"/>
      <c r="CJ8" s="977"/>
      <c r="CK8" s="977"/>
      <c r="CL8" s="978"/>
      <c r="CM8" s="976">
        <v>20</v>
      </c>
      <c r="CN8" s="977"/>
      <c r="CO8" s="977"/>
      <c r="CP8" s="977"/>
      <c r="CQ8" s="978"/>
      <c r="CR8" s="976">
        <v>20</v>
      </c>
      <c r="CS8" s="977"/>
      <c r="CT8" s="977"/>
      <c r="CU8" s="977"/>
      <c r="CV8" s="978"/>
      <c r="CW8" s="976">
        <v>3</v>
      </c>
      <c r="CX8" s="977"/>
      <c r="CY8" s="977"/>
      <c r="CZ8" s="977"/>
      <c r="DA8" s="978"/>
      <c r="DB8" s="976">
        <v>10</v>
      </c>
      <c r="DC8" s="977"/>
      <c r="DD8" s="977"/>
      <c r="DE8" s="977"/>
      <c r="DF8" s="978"/>
      <c r="DG8" s="976" t="s">
        <v>487</v>
      </c>
      <c r="DH8" s="977"/>
      <c r="DI8" s="977"/>
      <c r="DJ8" s="977"/>
      <c r="DK8" s="978"/>
      <c r="DL8" s="976" t="s">
        <v>487</v>
      </c>
      <c r="DM8" s="977"/>
      <c r="DN8" s="977"/>
      <c r="DO8" s="977"/>
      <c r="DP8" s="978"/>
      <c r="DQ8" s="976" t="s">
        <v>487</v>
      </c>
      <c r="DR8" s="977"/>
      <c r="DS8" s="977"/>
      <c r="DT8" s="977"/>
      <c r="DU8" s="978"/>
      <c r="DV8" s="979"/>
      <c r="DW8" s="980"/>
      <c r="DX8" s="980"/>
      <c r="DY8" s="980"/>
      <c r="DZ8" s="981"/>
      <c r="EA8" s="229"/>
    </row>
    <row r="9" spans="1:131" s="230" customFormat="1" ht="26.25" customHeight="1" x14ac:dyDescent="0.15">
      <c r="A9" s="233">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72"/>
      <c r="AL9" s="1073"/>
      <c r="AM9" s="1073"/>
      <c r="AN9" s="1073"/>
      <c r="AO9" s="1073"/>
      <c r="AP9" s="1073"/>
      <c r="AQ9" s="1073"/>
      <c r="AR9" s="1073"/>
      <c r="AS9" s="1073"/>
      <c r="AT9" s="1073"/>
      <c r="AU9" s="1074"/>
      <c r="AV9" s="1074"/>
      <c r="AW9" s="1074"/>
      <c r="AX9" s="1074"/>
      <c r="AY9" s="1075"/>
      <c r="AZ9" s="226"/>
      <c r="BA9" s="226"/>
      <c r="BB9" s="226"/>
      <c r="BC9" s="226"/>
      <c r="BD9" s="226"/>
      <c r="BE9" s="227"/>
      <c r="BF9" s="227"/>
      <c r="BG9" s="227"/>
      <c r="BH9" s="227"/>
      <c r="BI9" s="227"/>
      <c r="BJ9" s="227"/>
      <c r="BK9" s="227"/>
      <c r="BL9" s="227"/>
      <c r="BM9" s="227"/>
      <c r="BN9" s="227"/>
      <c r="BO9" s="227"/>
      <c r="BP9" s="227"/>
      <c r="BQ9" s="233">
        <v>3</v>
      </c>
      <c r="BR9" s="234"/>
      <c r="BS9" s="979"/>
      <c r="BT9" s="980"/>
      <c r="BU9" s="980"/>
      <c r="BV9" s="980"/>
      <c r="BW9" s="980"/>
      <c r="BX9" s="980"/>
      <c r="BY9" s="980"/>
      <c r="BZ9" s="980"/>
      <c r="CA9" s="980"/>
      <c r="CB9" s="980"/>
      <c r="CC9" s="980"/>
      <c r="CD9" s="980"/>
      <c r="CE9" s="980"/>
      <c r="CF9" s="980"/>
      <c r="CG9" s="1001"/>
      <c r="CH9" s="976"/>
      <c r="CI9" s="977"/>
      <c r="CJ9" s="977"/>
      <c r="CK9" s="977"/>
      <c r="CL9" s="978"/>
      <c r="CM9" s="976"/>
      <c r="CN9" s="977"/>
      <c r="CO9" s="977"/>
      <c r="CP9" s="977"/>
      <c r="CQ9" s="978"/>
      <c r="CR9" s="976"/>
      <c r="CS9" s="977"/>
      <c r="CT9" s="977"/>
      <c r="CU9" s="977"/>
      <c r="CV9" s="978"/>
      <c r="CW9" s="976"/>
      <c r="CX9" s="977"/>
      <c r="CY9" s="977"/>
      <c r="CZ9" s="977"/>
      <c r="DA9" s="978"/>
      <c r="DB9" s="976"/>
      <c r="DC9" s="977"/>
      <c r="DD9" s="977"/>
      <c r="DE9" s="977"/>
      <c r="DF9" s="978"/>
      <c r="DG9" s="976"/>
      <c r="DH9" s="977"/>
      <c r="DI9" s="977"/>
      <c r="DJ9" s="977"/>
      <c r="DK9" s="978"/>
      <c r="DL9" s="976"/>
      <c r="DM9" s="977"/>
      <c r="DN9" s="977"/>
      <c r="DO9" s="977"/>
      <c r="DP9" s="978"/>
      <c r="DQ9" s="976"/>
      <c r="DR9" s="977"/>
      <c r="DS9" s="977"/>
      <c r="DT9" s="977"/>
      <c r="DU9" s="978"/>
      <c r="DV9" s="979"/>
      <c r="DW9" s="980"/>
      <c r="DX9" s="980"/>
      <c r="DY9" s="980"/>
      <c r="DZ9" s="981"/>
      <c r="EA9" s="229"/>
    </row>
    <row r="10" spans="1:131" s="230" customFormat="1" ht="26.25" customHeight="1" x14ac:dyDescent="0.15">
      <c r="A10" s="233">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72"/>
      <c r="AL10" s="1073"/>
      <c r="AM10" s="1073"/>
      <c r="AN10" s="1073"/>
      <c r="AO10" s="1073"/>
      <c r="AP10" s="1073"/>
      <c r="AQ10" s="1073"/>
      <c r="AR10" s="1073"/>
      <c r="AS10" s="1073"/>
      <c r="AT10" s="1073"/>
      <c r="AU10" s="1074"/>
      <c r="AV10" s="1074"/>
      <c r="AW10" s="1074"/>
      <c r="AX10" s="1074"/>
      <c r="AY10" s="1075"/>
      <c r="AZ10" s="226"/>
      <c r="BA10" s="226"/>
      <c r="BB10" s="226"/>
      <c r="BC10" s="226"/>
      <c r="BD10" s="226"/>
      <c r="BE10" s="227"/>
      <c r="BF10" s="227"/>
      <c r="BG10" s="227"/>
      <c r="BH10" s="227"/>
      <c r="BI10" s="227"/>
      <c r="BJ10" s="227"/>
      <c r="BK10" s="227"/>
      <c r="BL10" s="227"/>
      <c r="BM10" s="227"/>
      <c r="BN10" s="227"/>
      <c r="BO10" s="227"/>
      <c r="BP10" s="227"/>
      <c r="BQ10" s="233">
        <v>4</v>
      </c>
      <c r="BR10" s="234"/>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9"/>
    </row>
    <row r="11" spans="1:131" s="230" customFormat="1" ht="26.25" customHeight="1" x14ac:dyDescent="0.15">
      <c r="A11" s="233">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72"/>
      <c r="AL11" s="1073"/>
      <c r="AM11" s="1073"/>
      <c r="AN11" s="1073"/>
      <c r="AO11" s="1073"/>
      <c r="AP11" s="1073"/>
      <c r="AQ11" s="1073"/>
      <c r="AR11" s="1073"/>
      <c r="AS11" s="1073"/>
      <c r="AT11" s="1073"/>
      <c r="AU11" s="1074"/>
      <c r="AV11" s="1074"/>
      <c r="AW11" s="1074"/>
      <c r="AX11" s="1074"/>
      <c r="AY11" s="1075"/>
      <c r="AZ11" s="226"/>
      <c r="BA11" s="226"/>
      <c r="BB11" s="226"/>
      <c r="BC11" s="226"/>
      <c r="BD11" s="226"/>
      <c r="BE11" s="227"/>
      <c r="BF11" s="227"/>
      <c r="BG11" s="227"/>
      <c r="BH11" s="227"/>
      <c r="BI11" s="227"/>
      <c r="BJ11" s="227"/>
      <c r="BK11" s="227"/>
      <c r="BL11" s="227"/>
      <c r="BM11" s="227"/>
      <c r="BN11" s="227"/>
      <c r="BO11" s="227"/>
      <c r="BP11" s="227"/>
      <c r="BQ11" s="233">
        <v>5</v>
      </c>
      <c r="BR11" s="234"/>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9"/>
    </row>
    <row r="12" spans="1:131" s="230" customFormat="1" ht="26.25" customHeight="1" x14ac:dyDescent="0.15">
      <c r="A12" s="233">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72"/>
      <c r="AL12" s="1073"/>
      <c r="AM12" s="1073"/>
      <c r="AN12" s="1073"/>
      <c r="AO12" s="1073"/>
      <c r="AP12" s="1073"/>
      <c r="AQ12" s="1073"/>
      <c r="AR12" s="1073"/>
      <c r="AS12" s="1073"/>
      <c r="AT12" s="1073"/>
      <c r="AU12" s="1074"/>
      <c r="AV12" s="1074"/>
      <c r="AW12" s="1074"/>
      <c r="AX12" s="1074"/>
      <c r="AY12" s="1075"/>
      <c r="AZ12" s="226"/>
      <c r="BA12" s="226"/>
      <c r="BB12" s="226"/>
      <c r="BC12" s="226"/>
      <c r="BD12" s="226"/>
      <c r="BE12" s="227"/>
      <c r="BF12" s="227"/>
      <c r="BG12" s="227"/>
      <c r="BH12" s="227"/>
      <c r="BI12" s="227"/>
      <c r="BJ12" s="227"/>
      <c r="BK12" s="227"/>
      <c r="BL12" s="227"/>
      <c r="BM12" s="227"/>
      <c r="BN12" s="227"/>
      <c r="BO12" s="227"/>
      <c r="BP12" s="227"/>
      <c r="BQ12" s="233">
        <v>6</v>
      </c>
      <c r="BR12" s="234"/>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9"/>
    </row>
    <row r="13" spans="1:131" s="230" customFormat="1" ht="26.25" customHeight="1" x14ac:dyDescent="0.15">
      <c r="A13" s="233">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72"/>
      <c r="AL13" s="1073"/>
      <c r="AM13" s="1073"/>
      <c r="AN13" s="1073"/>
      <c r="AO13" s="1073"/>
      <c r="AP13" s="1073"/>
      <c r="AQ13" s="1073"/>
      <c r="AR13" s="1073"/>
      <c r="AS13" s="1073"/>
      <c r="AT13" s="1073"/>
      <c r="AU13" s="1074"/>
      <c r="AV13" s="1074"/>
      <c r="AW13" s="1074"/>
      <c r="AX13" s="1074"/>
      <c r="AY13" s="1075"/>
      <c r="AZ13" s="226"/>
      <c r="BA13" s="226"/>
      <c r="BB13" s="226"/>
      <c r="BC13" s="226"/>
      <c r="BD13" s="226"/>
      <c r="BE13" s="227"/>
      <c r="BF13" s="227"/>
      <c r="BG13" s="227"/>
      <c r="BH13" s="227"/>
      <c r="BI13" s="227"/>
      <c r="BJ13" s="227"/>
      <c r="BK13" s="227"/>
      <c r="BL13" s="227"/>
      <c r="BM13" s="227"/>
      <c r="BN13" s="227"/>
      <c r="BO13" s="227"/>
      <c r="BP13" s="227"/>
      <c r="BQ13" s="233">
        <v>7</v>
      </c>
      <c r="BR13" s="234"/>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9"/>
    </row>
    <row r="14" spans="1:131" s="230" customFormat="1" ht="26.25" customHeight="1" x14ac:dyDescent="0.15">
      <c r="A14" s="233">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72"/>
      <c r="AL14" s="1073"/>
      <c r="AM14" s="1073"/>
      <c r="AN14" s="1073"/>
      <c r="AO14" s="1073"/>
      <c r="AP14" s="1073"/>
      <c r="AQ14" s="1073"/>
      <c r="AR14" s="1073"/>
      <c r="AS14" s="1073"/>
      <c r="AT14" s="1073"/>
      <c r="AU14" s="1074"/>
      <c r="AV14" s="1074"/>
      <c r="AW14" s="1074"/>
      <c r="AX14" s="1074"/>
      <c r="AY14" s="1075"/>
      <c r="AZ14" s="226"/>
      <c r="BA14" s="226"/>
      <c r="BB14" s="226"/>
      <c r="BC14" s="226"/>
      <c r="BD14" s="226"/>
      <c r="BE14" s="227"/>
      <c r="BF14" s="227"/>
      <c r="BG14" s="227"/>
      <c r="BH14" s="227"/>
      <c r="BI14" s="227"/>
      <c r="BJ14" s="227"/>
      <c r="BK14" s="227"/>
      <c r="BL14" s="227"/>
      <c r="BM14" s="227"/>
      <c r="BN14" s="227"/>
      <c r="BO14" s="227"/>
      <c r="BP14" s="227"/>
      <c r="BQ14" s="233">
        <v>8</v>
      </c>
      <c r="BR14" s="234"/>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9"/>
    </row>
    <row r="15" spans="1:131" s="230" customFormat="1" ht="26.25" customHeight="1" x14ac:dyDescent="0.15">
      <c r="A15" s="233">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72"/>
      <c r="AL15" s="1073"/>
      <c r="AM15" s="1073"/>
      <c r="AN15" s="1073"/>
      <c r="AO15" s="1073"/>
      <c r="AP15" s="1073"/>
      <c r="AQ15" s="1073"/>
      <c r="AR15" s="1073"/>
      <c r="AS15" s="1073"/>
      <c r="AT15" s="1073"/>
      <c r="AU15" s="1074"/>
      <c r="AV15" s="1074"/>
      <c r="AW15" s="1074"/>
      <c r="AX15" s="1074"/>
      <c r="AY15" s="1075"/>
      <c r="AZ15" s="226"/>
      <c r="BA15" s="226"/>
      <c r="BB15" s="226"/>
      <c r="BC15" s="226"/>
      <c r="BD15" s="226"/>
      <c r="BE15" s="227"/>
      <c r="BF15" s="227"/>
      <c r="BG15" s="227"/>
      <c r="BH15" s="227"/>
      <c r="BI15" s="227"/>
      <c r="BJ15" s="227"/>
      <c r="BK15" s="227"/>
      <c r="BL15" s="227"/>
      <c r="BM15" s="227"/>
      <c r="BN15" s="227"/>
      <c r="BO15" s="227"/>
      <c r="BP15" s="227"/>
      <c r="BQ15" s="233">
        <v>9</v>
      </c>
      <c r="BR15" s="234"/>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9"/>
    </row>
    <row r="16" spans="1:131" s="230" customFormat="1" ht="26.25" customHeight="1" x14ac:dyDescent="0.15">
      <c r="A16" s="233">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72"/>
      <c r="AL16" s="1073"/>
      <c r="AM16" s="1073"/>
      <c r="AN16" s="1073"/>
      <c r="AO16" s="1073"/>
      <c r="AP16" s="1073"/>
      <c r="AQ16" s="1073"/>
      <c r="AR16" s="1073"/>
      <c r="AS16" s="1073"/>
      <c r="AT16" s="1073"/>
      <c r="AU16" s="1074"/>
      <c r="AV16" s="1074"/>
      <c r="AW16" s="1074"/>
      <c r="AX16" s="1074"/>
      <c r="AY16" s="1075"/>
      <c r="AZ16" s="226"/>
      <c r="BA16" s="226"/>
      <c r="BB16" s="226"/>
      <c r="BC16" s="226"/>
      <c r="BD16" s="226"/>
      <c r="BE16" s="227"/>
      <c r="BF16" s="227"/>
      <c r="BG16" s="227"/>
      <c r="BH16" s="227"/>
      <c r="BI16" s="227"/>
      <c r="BJ16" s="227"/>
      <c r="BK16" s="227"/>
      <c r="BL16" s="227"/>
      <c r="BM16" s="227"/>
      <c r="BN16" s="227"/>
      <c r="BO16" s="227"/>
      <c r="BP16" s="227"/>
      <c r="BQ16" s="233">
        <v>10</v>
      </c>
      <c r="BR16" s="234"/>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9"/>
    </row>
    <row r="17" spans="1:131" s="230" customFormat="1" ht="26.25" customHeight="1" x14ac:dyDescent="0.15">
      <c r="A17" s="233">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72"/>
      <c r="AL17" s="1073"/>
      <c r="AM17" s="1073"/>
      <c r="AN17" s="1073"/>
      <c r="AO17" s="1073"/>
      <c r="AP17" s="1073"/>
      <c r="AQ17" s="1073"/>
      <c r="AR17" s="1073"/>
      <c r="AS17" s="1073"/>
      <c r="AT17" s="1073"/>
      <c r="AU17" s="1074"/>
      <c r="AV17" s="1074"/>
      <c r="AW17" s="1074"/>
      <c r="AX17" s="1074"/>
      <c r="AY17" s="1075"/>
      <c r="AZ17" s="226"/>
      <c r="BA17" s="226"/>
      <c r="BB17" s="226"/>
      <c r="BC17" s="226"/>
      <c r="BD17" s="226"/>
      <c r="BE17" s="227"/>
      <c r="BF17" s="227"/>
      <c r="BG17" s="227"/>
      <c r="BH17" s="227"/>
      <c r="BI17" s="227"/>
      <c r="BJ17" s="227"/>
      <c r="BK17" s="227"/>
      <c r="BL17" s="227"/>
      <c r="BM17" s="227"/>
      <c r="BN17" s="227"/>
      <c r="BO17" s="227"/>
      <c r="BP17" s="227"/>
      <c r="BQ17" s="233">
        <v>11</v>
      </c>
      <c r="BR17" s="234"/>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9"/>
    </row>
    <row r="18" spans="1:131" s="230" customFormat="1" ht="26.25" customHeight="1" x14ac:dyDescent="0.15">
      <c r="A18" s="233">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72"/>
      <c r="AL18" s="1073"/>
      <c r="AM18" s="1073"/>
      <c r="AN18" s="1073"/>
      <c r="AO18" s="1073"/>
      <c r="AP18" s="1073"/>
      <c r="AQ18" s="1073"/>
      <c r="AR18" s="1073"/>
      <c r="AS18" s="1073"/>
      <c r="AT18" s="1073"/>
      <c r="AU18" s="1074"/>
      <c r="AV18" s="1074"/>
      <c r="AW18" s="1074"/>
      <c r="AX18" s="1074"/>
      <c r="AY18" s="1075"/>
      <c r="AZ18" s="226"/>
      <c r="BA18" s="226"/>
      <c r="BB18" s="226"/>
      <c r="BC18" s="226"/>
      <c r="BD18" s="226"/>
      <c r="BE18" s="227"/>
      <c r="BF18" s="227"/>
      <c r="BG18" s="227"/>
      <c r="BH18" s="227"/>
      <c r="BI18" s="227"/>
      <c r="BJ18" s="227"/>
      <c r="BK18" s="227"/>
      <c r="BL18" s="227"/>
      <c r="BM18" s="227"/>
      <c r="BN18" s="227"/>
      <c r="BO18" s="227"/>
      <c r="BP18" s="227"/>
      <c r="BQ18" s="233">
        <v>12</v>
      </c>
      <c r="BR18" s="234"/>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9"/>
    </row>
    <row r="19" spans="1:131" s="230" customFormat="1" ht="26.25" customHeight="1" x14ac:dyDescent="0.15">
      <c r="A19" s="233">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72"/>
      <c r="AL19" s="1073"/>
      <c r="AM19" s="1073"/>
      <c r="AN19" s="1073"/>
      <c r="AO19" s="1073"/>
      <c r="AP19" s="1073"/>
      <c r="AQ19" s="1073"/>
      <c r="AR19" s="1073"/>
      <c r="AS19" s="1073"/>
      <c r="AT19" s="1073"/>
      <c r="AU19" s="1074"/>
      <c r="AV19" s="1074"/>
      <c r="AW19" s="1074"/>
      <c r="AX19" s="1074"/>
      <c r="AY19" s="1075"/>
      <c r="AZ19" s="226"/>
      <c r="BA19" s="226"/>
      <c r="BB19" s="226"/>
      <c r="BC19" s="226"/>
      <c r="BD19" s="226"/>
      <c r="BE19" s="227"/>
      <c r="BF19" s="227"/>
      <c r="BG19" s="227"/>
      <c r="BH19" s="227"/>
      <c r="BI19" s="227"/>
      <c r="BJ19" s="227"/>
      <c r="BK19" s="227"/>
      <c r="BL19" s="227"/>
      <c r="BM19" s="227"/>
      <c r="BN19" s="227"/>
      <c r="BO19" s="227"/>
      <c r="BP19" s="227"/>
      <c r="BQ19" s="233">
        <v>13</v>
      </c>
      <c r="BR19" s="234"/>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9"/>
    </row>
    <row r="20" spans="1:131" s="230" customFormat="1" ht="26.25" customHeight="1" x14ac:dyDescent="0.15">
      <c r="A20" s="233">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72"/>
      <c r="AL20" s="1073"/>
      <c r="AM20" s="1073"/>
      <c r="AN20" s="1073"/>
      <c r="AO20" s="1073"/>
      <c r="AP20" s="1073"/>
      <c r="AQ20" s="1073"/>
      <c r="AR20" s="1073"/>
      <c r="AS20" s="1073"/>
      <c r="AT20" s="1073"/>
      <c r="AU20" s="1074"/>
      <c r="AV20" s="1074"/>
      <c r="AW20" s="1074"/>
      <c r="AX20" s="1074"/>
      <c r="AY20" s="1075"/>
      <c r="AZ20" s="226"/>
      <c r="BA20" s="226"/>
      <c r="BB20" s="226"/>
      <c r="BC20" s="226"/>
      <c r="BD20" s="226"/>
      <c r="BE20" s="227"/>
      <c r="BF20" s="227"/>
      <c r="BG20" s="227"/>
      <c r="BH20" s="227"/>
      <c r="BI20" s="227"/>
      <c r="BJ20" s="227"/>
      <c r="BK20" s="227"/>
      <c r="BL20" s="227"/>
      <c r="BM20" s="227"/>
      <c r="BN20" s="227"/>
      <c r="BO20" s="227"/>
      <c r="BP20" s="227"/>
      <c r="BQ20" s="233">
        <v>14</v>
      </c>
      <c r="BR20" s="234"/>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9"/>
    </row>
    <row r="21" spans="1:131" s="230" customFormat="1" ht="26.25" customHeight="1" thickBot="1" x14ac:dyDescent="0.2">
      <c r="A21" s="233">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72"/>
      <c r="AL21" s="1073"/>
      <c r="AM21" s="1073"/>
      <c r="AN21" s="1073"/>
      <c r="AO21" s="1073"/>
      <c r="AP21" s="1073"/>
      <c r="AQ21" s="1073"/>
      <c r="AR21" s="1073"/>
      <c r="AS21" s="1073"/>
      <c r="AT21" s="1073"/>
      <c r="AU21" s="1074"/>
      <c r="AV21" s="1074"/>
      <c r="AW21" s="1074"/>
      <c r="AX21" s="1074"/>
      <c r="AY21" s="1075"/>
      <c r="AZ21" s="226"/>
      <c r="BA21" s="226"/>
      <c r="BB21" s="226"/>
      <c r="BC21" s="226"/>
      <c r="BD21" s="226"/>
      <c r="BE21" s="227"/>
      <c r="BF21" s="227"/>
      <c r="BG21" s="227"/>
      <c r="BH21" s="227"/>
      <c r="BI21" s="227"/>
      <c r="BJ21" s="227"/>
      <c r="BK21" s="227"/>
      <c r="BL21" s="227"/>
      <c r="BM21" s="227"/>
      <c r="BN21" s="227"/>
      <c r="BO21" s="227"/>
      <c r="BP21" s="227"/>
      <c r="BQ21" s="233">
        <v>15</v>
      </c>
      <c r="BR21" s="234"/>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9"/>
    </row>
    <row r="22" spans="1:131" s="230" customFormat="1" ht="26.25" customHeight="1" x14ac:dyDescent="0.15">
      <c r="A22" s="233">
        <v>16</v>
      </c>
      <c r="B22" s="1017"/>
      <c r="C22" s="1018"/>
      <c r="D22" s="1018"/>
      <c r="E22" s="1018"/>
      <c r="F22" s="1018"/>
      <c r="G22" s="1018"/>
      <c r="H22" s="1018"/>
      <c r="I22" s="1018"/>
      <c r="J22" s="1018"/>
      <c r="K22" s="1018"/>
      <c r="L22" s="1018"/>
      <c r="M22" s="1018"/>
      <c r="N22" s="1018"/>
      <c r="O22" s="1018"/>
      <c r="P22" s="1019"/>
      <c r="Q22" s="1065"/>
      <c r="R22" s="1066"/>
      <c r="S22" s="1066"/>
      <c r="T22" s="1066"/>
      <c r="U22" s="1066"/>
      <c r="V22" s="1066"/>
      <c r="W22" s="1066"/>
      <c r="X22" s="1066"/>
      <c r="Y22" s="1066"/>
      <c r="Z22" s="1066"/>
      <c r="AA22" s="1066"/>
      <c r="AB22" s="1066"/>
      <c r="AC22" s="1066"/>
      <c r="AD22" s="1066"/>
      <c r="AE22" s="1067"/>
      <c r="AF22" s="1022"/>
      <c r="AG22" s="1023"/>
      <c r="AH22" s="1023"/>
      <c r="AI22" s="1023"/>
      <c r="AJ22" s="1024"/>
      <c r="AK22" s="1068"/>
      <c r="AL22" s="1069"/>
      <c r="AM22" s="1069"/>
      <c r="AN22" s="1069"/>
      <c r="AO22" s="1069"/>
      <c r="AP22" s="1069"/>
      <c r="AQ22" s="1069"/>
      <c r="AR22" s="1069"/>
      <c r="AS22" s="1069"/>
      <c r="AT22" s="1069"/>
      <c r="AU22" s="1070"/>
      <c r="AV22" s="1070"/>
      <c r="AW22" s="1070"/>
      <c r="AX22" s="1070"/>
      <c r="AY22" s="1071"/>
      <c r="AZ22" s="1015" t="s">
        <v>375</v>
      </c>
      <c r="BA22" s="1015"/>
      <c r="BB22" s="1015"/>
      <c r="BC22" s="1015"/>
      <c r="BD22" s="1016"/>
      <c r="BE22" s="227"/>
      <c r="BF22" s="227"/>
      <c r="BG22" s="227"/>
      <c r="BH22" s="227"/>
      <c r="BI22" s="227"/>
      <c r="BJ22" s="227"/>
      <c r="BK22" s="227"/>
      <c r="BL22" s="227"/>
      <c r="BM22" s="227"/>
      <c r="BN22" s="227"/>
      <c r="BO22" s="227"/>
      <c r="BP22" s="227"/>
      <c r="BQ22" s="233">
        <v>16</v>
      </c>
      <c r="BR22" s="234"/>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9"/>
    </row>
    <row r="23" spans="1:131" s="230" customFormat="1" ht="26.25" customHeight="1" thickBot="1" x14ac:dyDescent="0.2">
      <c r="A23" s="235" t="s">
        <v>376</v>
      </c>
      <c r="B23" s="924" t="s">
        <v>377</v>
      </c>
      <c r="C23" s="925"/>
      <c r="D23" s="925"/>
      <c r="E23" s="925"/>
      <c r="F23" s="925"/>
      <c r="G23" s="925"/>
      <c r="H23" s="925"/>
      <c r="I23" s="925"/>
      <c r="J23" s="925"/>
      <c r="K23" s="925"/>
      <c r="L23" s="925"/>
      <c r="M23" s="925"/>
      <c r="N23" s="925"/>
      <c r="O23" s="925"/>
      <c r="P23" s="935"/>
      <c r="Q23" s="1059">
        <f>SUM(Q7:U22)</f>
        <v>9792</v>
      </c>
      <c r="R23" s="1053"/>
      <c r="S23" s="1053"/>
      <c r="T23" s="1053"/>
      <c r="U23" s="1053"/>
      <c r="V23" s="1053">
        <f>SUM(V7:Z22)</f>
        <v>9569</v>
      </c>
      <c r="W23" s="1053"/>
      <c r="X23" s="1053"/>
      <c r="Y23" s="1053"/>
      <c r="Z23" s="1053"/>
      <c r="AA23" s="1053">
        <f>SUM(AA7:AE22)</f>
        <v>223</v>
      </c>
      <c r="AB23" s="1053"/>
      <c r="AC23" s="1053"/>
      <c r="AD23" s="1053"/>
      <c r="AE23" s="1060"/>
      <c r="AF23" s="1061">
        <v>218</v>
      </c>
      <c r="AG23" s="1053"/>
      <c r="AH23" s="1053"/>
      <c r="AI23" s="1053"/>
      <c r="AJ23" s="1062"/>
      <c r="AK23" s="1063"/>
      <c r="AL23" s="1064"/>
      <c r="AM23" s="1064"/>
      <c r="AN23" s="1064"/>
      <c r="AO23" s="1064"/>
      <c r="AP23" s="1053">
        <f>SUM(AP7:AT22)</f>
        <v>16477</v>
      </c>
      <c r="AQ23" s="1053"/>
      <c r="AR23" s="1053"/>
      <c r="AS23" s="1053"/>
      <c r="AT23" s="1053"/>
      <c r="AU23" s="1054"/>
      <c r="AV23" s="1054"/>
      <c r="AW23" s="1054"/>
      <c r="AX23" s="1054"/>
      <c r="AY23" s="1055"/>
      <c r="AZ23" s="1056" t="s">
        <v>122</v>
      </c>
      <c r="BA23" s="1057"/>
      <c r="BB23" s="1057"/>
      <c r="BC23" s="1057"/>
      <c r="BD23" s="1058"/>
      <c r="BE23" s="227"/>
      <c r="BF23" s="227"/>
      <c r="BG23" s="227"/>
      <c r="BH23" s="227"/>
      <c r="BI23" s="227"/>
      <c r="BJ23" s="227"/>
      <c r="BK23" s="227"/>
      <c r="BL23" s="227"/>
      <c r="BM23" s="227"/>
      <c r="BN23" s="227"/>
      <c r="BO23" s="227"/>
      <c r="BP23" s="227"/>
      <c r="BQ23" s="233">
        <v>17</v>
      </c>
      <c r="BR23" s="234"/>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9"/>
    </row>
    <row r="24" spans="1:131" s="230" customFormat="1" ht="26.25" customHeight="1" x14ac:dyDescent="0.15">
      <c r="A24" s="1052" t="s">
        <v>378</v>
      </c>
      <c r="B24" s="1052"/>
      <c r="C24" s="1052"/>
      <c r="D24" s="1052"/>
      <c r="E24" s="1052"/>
      <c r="F24" s="1052"/>
      <c r="G24" s="1052"/>
      <c r="H24" s="1052"/>
      <c r="I24" s="1052"/>
      <c r="J24" s="1052"/>
      <c r="K24" s="1052"/>
      <c r="L24" s="1052"/>
      <c r="M24" s="1052"/>
      <c r="N24" s="1052"/>
      <c r="O24" s="1052"/>
      <c r="P24" s="1052"/>
      <c r="Q24" s="1052"/>
      <c r="R24" s="1052"/>
      <c r="S24" s="1052"/>
      <c r="T24" s="1052"/>
      <c r="U24" s="1052"/>
      <c r="V24" s="1052"/>
      <c r="W24" s="1052"/>
      <c r="X24" s="1052"/>
      <c r="Y24" s="1052"/>
      <c r="Z24" s="1052"/>
      <c r="AA24" s="1052"/>
      <c r="AB24" s="1052"/>
      <c r="AC24" s="1052"/>
      <c r="AD24" s="1052"/>
      <c r="AE24" s="1052"/>
      <c r="AF24" s="1052"/>
      <c r="AG24" s="1052"/>
      <c r="AH24" s="1052"/>
      <c r="AI24" s="1052"/>
      <c r="AJ24" s="1052"/>
      <c r="AK24" s="1052"/>
      <c r="AL24" s="1052"/>
      <c r="AM24" s="1052"/>
      <c r="AN24" s="1052"/>
      <c r="AO24" s="1052"/>
      <c r="AP24" s="1052"/>
      <c r="AQ24" s="1052"/>
      <c r="AR24" s="1052"/>
      <c r="AS24" s="1052"/>
      <c r="AT24" s="1052"/>
      <c r="AU24" s="1052"/>
      <c r="AV24" s="1052"/>
      <c r="AW24" s="1052"/>
      <c r="AX24" s="1052"/>
      <c r="AY24" s="1052"/>
      <c r="AZ24" s="226"/>
      <c r="BA24" s="226"/>
      <c r="BB24" s="226"/>
      <c r="BC24" s="226"/>
      <c r="BD24" s="226"/>
      <c r="BE24" s="227"/>
      <c r="BF24" s="227"/>
      <c r="BG24" s="227"/>
      <c r="BH24" s="227"/>
      <c r="BI24" s="227"/>
      <c r="BJ24" s="227"/>
      <c r="BK24" s="227"/>
      <c r="BL24" s="227"/>
      <c r="BM24" s="227"/>
      <c r="BN24" s="227"/>
      <c r="BO24" s="227"/>
      <c r="BP24" s="227"/>
      <c r="BQ24" s="233">
        <v>18</v>
      </c>
      <c r="BR24" s="234"/>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9"/>
    </row>
    <row r="25" spans="1:131" ht="26.25" customHeight="1" thickBot="1" x14ac:dyDescent="0.2">
      <c r="A25" s="1051" t="s">
        <v>379</v>
      </c>
      <c r="B25" s="1051"/>
      <c r="C25" s="1051"/>
      <c r="D25" s="1051"/>
      <c r="E25" s="1051"/>
      <c r="F25" s="1051"/>
      <c r="G25" s="1051"/>
      <c r="H25" s="1051"/>
      <c r="I25" s="1051"/>
      <c r="J25" s="1051"/>
      <c r="K25" s="1051"/>
      <c r="L25" s="1051"/>
      <c r="M25" s="1051"/>
      <c r="N25" s="1051"/>
      <c r="O25" s="1051"/>
      <c r="P25" s="1051"/>
      <c r="Q25" s="1051"/>
      <c r="R25" s="1051"/>
      <c r="S25" s="1051"/>
      <c r="T25" s="1051"/>
      <c r="U25" s="1051"/>
      <c r="V25" s="1051"/>
      <c r="W25" s="1051"/>
      <c r="X25" s="1051"/>
      <c r="Y25" s="1051"/>
      <c r="Z25" s="1051"/>
      <c r="AA25" s="1051"/>
      <c r="AB25" s="1051"/>
      <c r="AC25" s="1051"/>
      <c r="AD25" s="1051"/>
      <c r="AE25" s="1051"/>
      <c r="AF25" s="1051"/>
      <c r="AG25" s="1051"/>
      <c r="AH25" s="1051"/>
      <c r="AI25" s="1051"/>
      <c r="AJ25" s="1051"/>
      <c r="AK25" s="1051"/>
      <c r="AL25" s="1051"/>
      <c r="AM25" s="1051"/>
      <c r="AN25" s="1051"/>
      <c r="AO25" s="1051"/>
      <c r="AP25" s="1051"/>
      <c r="AQ25" s="1051"/>
      <c r="AR25" s="1051"/>
      <c r="AS25" s="1051"/>
      <c r="AT25" s="1051"/>
      <c r="AU25" s="1051"/>
      <c r="AV25" s="1051"/>
      <c r="AW25" s="1051"/>
      <c r="AX25" s="1051"/>
      <c r="AY25" s="1051"/>
      <c r="AZ25" s="1051"/>
      <c r="BA25" s="1051"/>
      <c r="BB25" s="1051"/>
      <c r="BC25" s="1051"/>
      <c r="BD25" s="1051"/>
      <c r="BE25" s="1051"/>
      <c r="BF25" s="1051"/>
      <c r="BG25" s="1051"/>
      <c r="BH25" s="1051"/>
      <c r="BI25" s="1051"/>
      <c r="BJ25" s="226"/>
      <c r="BK25" s="226"/>
      <c r="BL25" s="226"/>
      <c r="BM25" s="226"/>
      <c r="BN25" s="226"/>
      <c r="BO25" s="236"/>
      <c r="BP25" s="236"/>
      <c r="BQ25" s="233">
        <v>19</v>
      </c>
      <c r="BR25" s="234"/>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15">
      <c r="A26" s="982" t="s">
        <v>357</v>
      </c>
      <c r="B26" s="983"/>
      <c r="C26" s="983"/>
      <c r="D26" s="983"/>
      <c r="E26" s="983"/>
      <c r="F26" s="983"/>
      <c r="G26" s="983"/>
      <c r="H26" s="983"/>
      <c r="I26" s="983"/>
      <c r="J26" s="983"/>
      <c r="K26" s="983"/>
      <c r="L26" s="983"/>
      <c r="M26" s="983"/>
      <c r="N26" s="983"/>
      <c r="O26" s="983"/>
      <c r="P26" s="984"/>
      <c r="Q26" s="988" t="s">
        <v>380</v>
      </c>
      <c r="R26" s="989"/>
      <c r="S26" s="989"/>
      <c r="T26" s="989"/>
      <c r="U26" s="990"/>
      <c r="V26" s="988" t="s">
        <v>381</v>
      </c>
      <c r="W26" s="989"/>
      <c r="X26" s="989"/>
      <c r="Y26" s="989"/>
      <c r="Z26" s="990"/>
      <c r="AA26" s="988" t="s">
        <v>382</v>
      </c>
      <c r="AB26" s="989"/>
      <c r="AC26" s="989"/>
      <c r="AD26" s="989"/>
      <c r="AE26" s="989"/>
      <c r="AF26" s="1047" t="s">
        <v>383</v>
      </c>
      <c r="AG26" s="995"/>
      <c r="AH26" s="995"/>
      <c r="AI26" s="995"/>
      <c r="AJ26" s="1048"/>
      <c r="AK26" s="989" t="s">
        <v>384</v>
      </c>
      <c r="AL26" s="989"/>
      <c r="AM26" s="989"/>
      <c r="AN26" s="989"/>
      <c r="AO26" s="990"/>
      <c r="AP26" s="988" t="s">
        <v>385</v>
      </c>
      <c r="AQ26" s="989"/>
      <c r="AR26" s="989"/>
      <c r="AS26" s="989"/>
      <c r="AT26" s="990"/>
      <c r="AU26" s="988" t="s">
        <v>386</v>
      </c>
      <c r="AV26" s="989"/>
      <c r="AW26" s="989"/>
      <c r="AX26" s="989"/>
      <c r="AY26" s="990"/>
      <c r="AZ26" s="988" t="s">
        <v>387</v>
      </c>
      <c r="BA26" s="989"/>
      <c r="BB26" s="989"/>
      <c r="BC26" s="989"/>
      <c r="BD26" s="990"/>
      <c r="BE26" s="988" t="s">
        <v>364</v>
      </c>
      <c r="BF26" s="989"/>
      <c r="BG26" s="989"/>
      <c r="BH26" s="989"/>
      <c r="BI26" s="1002"/>
      <c r="BJ26" s="226"/>
      <c r="BK26" s="226"/>
      <c r="BL26" s="226"/>
      <c r="BM26" s="226"/>
      <c r="BN26" s="226"/>
      <c r="BO26" s="236"/>
      <c r="BP26" s="236"/>
      <c r="BQ26" s="233">
        <v>20</v>
      </c>
      <c r="BR26" s="234"/>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9"/>
      <c r="AG27" s="998"/>
      <c r="AH27" s="998"/>
      <c r="AI27" s="998"/>
      <c r="AJ27" s="1050"/>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6"/>
      <c r="BP27" s="236"/>
      <c r="BQ27" s="233">
        <v>21</v>
      </c>
      <c r="BR27" s="234"/>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15">
      <c r="A28" s="237">
        <v>1</v>
      </c>
      <c r="B28" s="1039" t="s">
        <v>388</v>
      </c>
      <c r="C28" s="1040"/>
      <c r="D28" s="1040"/>
      <c r="E28" s="1040"/>
      <c r="F28" s="1040"/>
      <c r="G28" s="1040"/>
      <c r="H28" s="1040"/>
      <c r="I28" s="1040"/>
      <c r="J28" s="1040"/>
      <c r="K28" s="1040"/>
      <c r="L28" s="1040"/>
      <c r="M28" s="1040"/>
      <c r="N28" s="1040"/>
      <c r="O28" s="1040"/>
      <c r="P28" s="1041"/>
      <c r="Q28" s="1042">
        <v>1146</v>
      </c>
      <c r="R28" s="1043"/>
      <c r="S28" s="1043"/>
      <c r="T28" s="1043"/>
      <c r="U28" s="1043"/>
      <c r="V28" s="1043">
        <v>1138</v>
      </c>
      <c r="W28" s="1043"/>
      <c r="X28" s="1043"/>
      <c r="Y28" s="1043"/>
      <c r="Z28" s="1043"/>
      <c r="AA28" s="1043">
        <f>Q28-V28</f>
        <v>8</v>
      </c>
      <c r="AB28" s="1043"/>
      <c r="AC28" s="1043"/>
      <c r="AD28" s="1043"/>
      <c r="AE28" s="1044"/>
      <c r="AF28" s="1045">
        <v>8</v>
      </c>
      <c r="AG28" s="1043"/>
      <c r="AH28" s="1043"/>
      <c r="AI28" s="1043"/>
      <c r="AJ28" s="1046"/>
      <c r="AK28" s="1032">
        <v>52</v>
      </c>
      <c r="AL28" s="1033"/>
      <c r="AM28" s="1033"/>
      <c r="AN28" s="1033"/>
      <c r="AO28" s="1033"/>
      <c r="AP28" s="1033" t="s">
        <v>547</v>
      </c>
      <c r="AQ28" s="1033"/>
      <c r="AR28" s="1033"/>
      <c r="AS28" s="1033"/>
      <c r="AT28" s="1033"/>
      <c r="AU28" s="1033" t="s">
        <v>487</v>
      </c>
      <c r="AV28" s="1033"/>
      <c r="AW28" s="1033"/>
      <c r="AX28" s="1033"/>
      <c r="AY28" s="1033"/>
      <c r="AZ28" s="1034" t="s">
        <v>487</v>
      </c>
      <c r="BA28" s="1035"/>
      <c r="BB28" s="1035"/>
      <c r="BC28" s="1035"/>
      <c r="BD28" s="1036"/>
      <c r="BE28" s="1037"/>
      <c r="BF28" s="1037"/>
      <c r="BG28" s="1037"/>
      <c r="BH28" s="1037"/>
      <c r="BI28" s="1038"/>
      <c r="BJ28" s="226"/>
      <c r="BK28" s="226"/>
      <c r="BL28" s="226"/>
      <c r="BM28" s="226"/>
      <c r="BN28" s="226"/>
      <c r="BO28" s="236"/>
      <c r="BP28" s="236"/>
      <c r="BQ28" s="233">
        <v>22</v>
      </c>
      <c r="BR28" s="234"/>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15">
      <c r="A29" s="237">
        <v>2</v>
      </c>
      <c r="B29" s="1017" t="s">
        <v>389</v>
      </c>
      <c r="C29" s="1018"/>
      <c r="D29" s="1018"/>
      <c r="E29" s="1018"/>
      <c r="F29" s="1018"/>
      <c r="G29" s="1018"/>
      <c r="H29" s="1018"/>
      <c r="I29" s="1018"/>
      <c r="J29" s="1018"/>
      <c r="K29" s="1018"/>
      <c r="L29" s="1018"/>
      <c r="M29" s="1018"/>
      <c r="N29" s="1018"/>
      <c r="O29" s="1018"/>
      <c r="P29" s="1019"/>
      <c r="Q29" s="1025">
        <v>721</v>
      </c>
      <c r="R29" s="1026"/>
      <c r="S29" s="1026"/>
      <c r="T29" s="1026"/>
      <c r="U29" s="1026"/>
      <c r="V29" s="1026">
        <v>720</v>
      </c>
      <c r="W29" s="1026"/>
      <c r="X29" s="1026"/>
      <c r="Y29" s="1026"/>
      <c r="Z29" s="1026"/>
      <c r="AA29" s="1026">
        <f t="shared" ref="AA29:AA31" si="0">Q29-V29</f>
        <v>1</v>
      </c>
      <c r="AB29" s="1026"/>
      <c r="AC29" s="1026"/>
      <c r="AD29" s="1026"/>
      <c r="AE29" s="1027"/>
      <c r="AF29" s="1022">
        <v>1</v>
      </c>
      <c r="AG29" s="1023"/>
      <c r="AH29" s="1023"/>
      <c r="AI29" s="1023"/>
      <c r="AJ29" s="1024"/>
      <c r="AK29" s="967">
        <v>113</v>
      </c>
      <c r="AL29" s="958"/>
      <c r="AM29" s="958"/>
      <c r="AN29" s="958"/>
      <c r="AO29" s="958"/>
      <c r="AP29" s="958" t="s">
        <v>487</v>
      </c>
      <c r="AQ29" s="958"/>
      <c r="AR29" s="958"/>
      <c r="AS29" s="958"/>
      <c r="AT29" s="958"/>
      <c r="AU29" s="958" t="s">
        <v>487</v>
      </c>
      <c r="AV29" s="958"/>
      <c r="AW29" s="958"/>
      <c r="AX29" s="958"/>
      <c r="AY29" s="958"/>
      <c r="AZ29" s="1029" t="s">
        <v>487</v>
      </c>
      <c r="BA29" s="1030"/>
      <c r="BB29" s="1030"/>
      <c r="BC29" s="1030"/>
      <c r="BD29" s="1031"/>
      <c r="BE29" s="959"/>
      <c r="BF29" s="959"/>
      <c r="BG29" s="959"/>
      <c r="BH29" s="959"/>
      <c r="BI29" s="960"/>
      <c r="BJ29" s="226"/>
      <c r="BK29" s="226"/>
      <c r="BL29" s="226"/>
      <c r="BM29" s="226"/>
      <c r="BN29" s="226"/>
      <c r="BO29" s="236"/>
      <c r="BP29" s="236"/>
      <c r="BQ29" s="233">
        <v>23</v>
      </c>
      <c r="BR29" s="234"/>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15">
      <c r="A30" s="237">
        <v>3</v>
      </c>
      <c r="B30" s="1017" t="s">
        <v>390</v>
      </c>
      <c r="C30" s="1018"/>
      <c r="D30" s="1018"/>
      <c r="E30" s="1018"/>
      <c r="F30" s="1018"/>
      <c r="G30" s="1018"/>
      <c r="H30" s="1018"/>
      <c r="I30" s="1018"/>
      <c r="J30" s="1018"/>
      <c r="K30" s="1018"/>
      <c r="L30" s="1018"/>
      <c r="M30" s="1018"/>
      <c r="N30" s="1018"/>
      <c r="O30" s="1018"/>
      <c r="P30" s="1019"/>
      <c r="Q30" s="1025">
        <v>129</v>
      </c>
      <c r="R30" s="1026"/>
      <c r="S30" s="1026"/>
      <c r="T30" s="1026"/>
      <c r="U30" s="1026"/>
      <c r="V30" s="1026">
        <v>129</v>
      </c>
      <c r="W30" s="1026"/>
      <c r="X30" s="1026"/>
      <c r="Y30" s="1026"/>
      <c r="Z30" s="1026"/>
      <c r="AA30" s="1026">
        <f t="shared" si="0"/>
        <v>0</v>
      </c>
      <c r="AB30" s="1026"/>
      <c r="AC30" s="1026"/>
      <c r="AD30" s="1026"/>
      <c r="AE30" s="1027"/>
      <c r="AF30" s="1022">
        <v>0</v>
      </c>
      <c r="AG30" s="1023"/>
      <c r="AH30" s="1023"/>
      <c r="AI30" s="1023"/>
      <c r="AJ30" s="1024"/>
      <c r="AK30" s="967">
        <v>34</v>
      </c>
      <c r="AL30" s="958"/>
      <c r="AM30" s="958"/>
      <c r="AN30" s="958"/>
      <c r="AO30" s="958"/>
      <c r="AP30" s="958" t="s">
        <v>487</v>
      </c>
      <c r="AQ30" s="958"/>
      <c r="AR30" s="958"/>
      <c r="AS30" s="958"/>
      <c r="AT30" s="958"/>
      <c r="AU30" s="958" t="s">
        <v>487</v>
      </c>
      <c r="AV30" s="958"/>
      <c r="AW30" s="958"/>
      <c r="AX30" s="958"/>
      <c r="AY30" s="958"/>
      <c r="AZ30" s="1029" t="s">
        <v>487</v>
      </c>
      <c r="BA30" s="1030"/>
      <c r="BB30" s="1030"/>
      <c r="BC30" s="1030"/>
      <c r="BD30" s="1031"/>
      <c r="BE30" s="959"/>
      <c r="BF30" s="959"/>
      <c r="BG30" s="959"/>
      <c r="BH30" s="959"/>
      <c r="BI30" s="960"/>
      <c r="BJ30" s="226"/>
      <c r="BK30" s="226"/>
      <c r="BL30" s="226"/>
      <c r="BM30" s="226"/>
      <c r="BN30" s="226"/>
      <c r="BO30" s="236"/>
      <c r="BP30" s="236"/>
      <c r="BQ30" s="233">
        <v>24</v>
      </c>
      <c r="BR30" s="234"/>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15">
      <c r="A31" s="237">
        <v>4</v>
      </c>
      <c r="B31" s="1017" t="s">
        <v>391</v>
      </c>
      <c r="C31" s="1018"/>
      <c r="D31" s="1018"/>
      <c r="E31" s="1018"/>
      <c r="F31" s="1018"/>
      <c r="G31" s="1018"/>
      <c r="H31" s="1018"/>
      <c r="I31" s="1018"/>
      <c r="J31" s="1018"/>
      <c r="K31" s="1018"/>
      <c r="L31" s="1018"/>
      <c r="M31" s="1018"/>
      <c r="N31" s="1018"/>
      <c r="O31" s="1018"/>
      <c r="P31" s="1019"/>
      <c r="Q31" s="1025">
        <v>7</v>
      </c>
      <c r="R31" s="1026"/>
      <c r="S31" s="1026"/>
      <c r="T31" s="1026"/>
      <c r="U31" s="1026"/>
      <c r="V31" s="1026">
        <v>6</v>
      </c>
      <c r="W31" s="1026"/>
      <c r="X31" s="1026"/>
      <c r="Y31" s="1026"/>
      <c r="Z31" s="1026"/>
      <c r="AA31" s="1026">
        <f t="shared" si="0"/>
        <v>1</v>
      </c>
      <c r="AB31" s="1026"/>
      <c r="AC31" s="1026"/>
      <c r="AD31" s="1026"/>
      <c r="AE31" s="1027"/>
      <c r="AF31" s="1022">
        <v>1</v>
      </c>
      <c r="AG31" s="1023"/>
      <c r="AH31" s="1023"/>
      <c r="AI31" s="1023"/>
      <c r="AJ31" s="1024"/>
      <c r="AK31" s="967">
        <v>2</v>
      </c>
      <c r="AL31" s="958"/>
      <c r="AM31" s="958"/>
      <c r="AN31" s="958"/>
      <c r="AO31" s="958"/>
      <c r="AP31" s="958" t="s">
        <v>487</v>
      </c>
      <c r="AQ31" s="958"/>
      <c r="AR31" s="958"/>
      <c r="AS31" s="958"/>
      <c r="AT31" s="958"/>
      <c r="AU31" s="958" t="s">
        <v>487</v>
      </c>
      <c r="AV31" s="958"/>
      <c r="AW31" s="958"/>
      <c r="AX31" s="958"/>
      <c r="AY31" s="958"/>
      <c r="AZ31" s="1029" t="s">
        <v>487</v>
      </c>
      <c r="BA31" s="1030"/>
      <c r="BB31" s="1030"/>
      <c r="BC31" s="1030"/>
      <c r="BD31" s="1031"/>
      <c r="BE31" s="959"/>
      <c r="BF31" s="959"/>
      <c r="BG31" s="959"/>
      <c r="BH31" s="959"/>
      <c r="BI31" s="960"/>
      <c r="BJ31" s="226"/>
      <c r="BK31" s="226"/>
      <c r="BL31" s="226"/>
      <c r="BM31" s="226"/>
      <c r="BN31" s="226"/>
      <c r="BO31" s="236"/>
      <c r="BP31" s="236"/>
      <c r="BQ31" s="233">
        <v>25</v>
      </c>
      <c r="BR31" s="234"/>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15">
      <c r="A32" s="237">
        <v>5</v>
      </c>
      <c r="B32" s="1017" t="s">
        <v>392</v>
      </c>
      <c r="C32" s="1018"/>
      <c r="D32" s="1018"/>
      <c r="E32" s="1018"/>
      <c r="F32" s="1018"/>
      <c r="G32" s="1018"/>
      <c r="H32" s="1018"/>
      <c r="I32" s="1018"/>
      <c r="J32" s="1018"/>
      <c r="K32" s="1018"/>
      <c r="L32" s="1018"/>
      <c r="M32" s="1018"/>
      <c r="N32" s="1018"/>
      <c r="O32" s="1018"/>
      <c r="P32" s="1019"/>
      <c r="Q32" s="1025">
        <v>321</v>
      </c>
      <c r="R32" s="1026"/>
      <c r="S32" s="1026"/>
      <c r="T32" s="1026"/>
      <c r="U32" s="1026"/>
      <c r="V32" s="1026">
        <v>291</v>
      </c>
      <c r="W32" s="1026"/>
      <c r="X32" s="1026"/>
      <c r="Y32" s="1026"/>
      <c r="Z32" s="1026"/>
      <c r="AA32" s="1026">
        <f>Q32-V32</f>
        <v>30</v>
      </c>
      <c r="AB32" s="1026"/>
      <c r="AC32" s="1026"/>
      <c r="AD32" s="1026"/>
      <c r="AE32" s="1027"/>
      <c r="AF32" s="1022">
        <v>30</v>
      </c>
      <c r="AG32" s="1023"/>
      <c r="AH32" s="1023"/>
      <c r="AI32" s="1023"/>
      <c r="AJ32" s="1024"/>
      <c r="AK32" s="967">
        <v>84</v>
      </c>
      <c r="AL32" s="958"/>
      <c r="AM32" s="958"/>
      <c r="AN32" s="958"/>
      <c r="AO32" s="958"/>
      <c r="AP32" s="958">
        <v>1209</v>
      </c>
      <c r="AQ32" s="958"/>
      <c r="AR32" s="958"/>
      <c r="AS32" s="958"/>
      <c r="AT32" s="958"/>
      <c r="AU32" s="958">
        <v>616</v>
      </c>
      <c r="AV32" s="958"/>
      <c r="AW32" s="958"/>
      <c r="AX32" s="958"/>
      <c r="AY32" s="958"/>
      <c r="AZ32" s="1029" t="s">
        <v>487</v>
      </c>
      <c r="BA32" s="1030"/>
      <c r="BB32" s="1030"/>
      <c r="BC32" s="1030"/>
      <c r="BD32" s="1031"/>
      <c r="BE32" s="959" t="s">
        <v>393</v>
      </c>
      <c r="BF32" s="959"/>
      <c r="BG32" s="959"/>
      <c r="BH32" s="959"/>
      <c r="BI32" s="960"/>
      <c r="BJ32" s="226"/>
      <c r="BK32" s="226"/>
      <c r="BL32" s="226"/>
      <c r="BM32" s="226"/>
      <c r="BN32" s="226"/>
      <c r="BO32" s="236"/>
      <c r="BP32" s="236"/>
      <c r="BQ32" s="233">
        <v>26</v>
      </c>
      <c r="BR32" s="234"/>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15">
      <c r="A33" s="237">
        <v>6</v>
      </c>
      <c r="B33" s="1017" t="s">
        <v>394</v>
      </c>
      <c r="C33" s="1018"/>
      <c r="D33" s="1018"/>
      <c r="E33" s="1018"/>
      <c r="F33" s="1018"/>
      <c r="G33" s="1018"/>
      <c r="H33" s="1018"/>
      <c r="I33" s="1018"/>
      <c r="J33" s="1018"/>
      <c r="K33" s="1018"/>
      <c r="L33" s="1018"/>
      <c r="M33" s="1018"/>
      <c r="N33" s="1018"/>
      <c r="O33" s="1018"/>
      <c r="P33" s="1019"/>
      <c r="Q33" s="1025">
        <v>318</v>
      </c>
      <c r="R33" s="1026"/>
      <c r="S33" s="1026"/>
      <c r="T33" s="1026"/>
      <c r="U33" s="1026"/>
      <c r="V33" s="1026">
        <v>296</v>
      </c>
      <c r="W33" s="1026"/>
      <c r="X33" s="1026"/>
      <c r="Y33" s="1026"/>
      <c r="Z33" s="1026"/>
      <c r="AA33" s="1026">
        <f t="shared" ref="AA33:AA34" si="1">Q33-V33</f>
        <v>22</v>
      </c>
      <c r="AB33" s="1026"/>
      <c r="AC33" s="1026"/>
      <c r="AD33" s="1026"/>
      <c r="AE33" s="1027"/>
      <c r="AF33" s="1022">
        <v>22</v>
      </c>
      <c r="AG33" s="1023"/>
      <c r="AH33" s="1023"/>
      <c r="AI33" s="1023"/>
      <c r="AJ33" s="1024"/>
      <c r="AK33" s="967">
        <v>139</v>
      </c>
      <c r="AL33" s="958"/>
      <c r="AM33" s="958"/>
      <c r="AN33" s="958"/>
      <c r="AO33" s="958"/>
      <c r="AP33" s="958">
        <v>916</v>
      </c>
      <c r="AQ33" s="958"/>
      <c r="AR33" s="958"/>
      <c r="AS33" s="958"/>
      <c r="AT33" s="958"/>
      <c r="AU33" s="958">
        <v>584</v>
      </c>
      <c r="AV33" s="958"/>
      <c r="AW33" s="958"/>
      <c r="AX33" s="958"/>
      <c r="AY33" s="958"/>
      <c r="AZ33" s="1029" t="s">
        <v>487</v>
      </c>
      <c r="BA33" s="1030"/>
      <c r="BB33" s="1030"/>
      <c r="BC33" s="1030"/>
      <c r="BD33" s="1031"/>
      <c r="BE33" s="959" t="s">
        <v>393</v>
      </c>
      <c r="BF33" s="959"/>
      <c r="BG33" s="959"/>
      <c r="BH33" s="959"/>
      <c r="BI33" s="960"/>
      <c r="BJ33" s="226"/>
      <c r="BK33" s="226"/>
      <c r="BL33" s="226"/>
      <c r="BM33" s="226"/>
      <c r="BN33" s="226"/>
      <c r="BO33" s="236"/>
      <c r="BP33" s="236"/>
      <c r="BQ33" s="233">
        <v>27</v>
      </c>
      <c r="BR33" s="234"/>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15">
      <c r="A34" s="237">
        <v>7</v>
      </c>
      <c r="B34" s="1017" t="s">
        <v>395</v>
      </c>
      <c r="C34" s="1018"/>
      <c r="D34" s="1018"/>
      <c r="E34" s="1018"/>
      <c r="F34" s="1018"/>
      <c r="G34" s="1018"/>
      <c r="H34" s="1018"/>
      <c r="I34" s="1018"/>
      <c r="J34" s="1018"/>
      <c r="K34" s="1018"/>
      <c r="L34" s="1018"/>
      <c r="M34" s="1018"/>
      <c r="N34" s="1018"/>
      <c r="O34" s="1018"/>
      <c r="P34" s="1019"/>
      <c r="Q34" s="1025">
        <v>31</v>
      </c>
      <c r="R34" s="1026"/>
      <c r="S34" s="1026"/>
      <c r="T34" s="1026"/>
      <c r="U34" s="1026"/>
      <c r="V34" s="1026">
        <v>30</v>
      </c>
      <c r="W34" s="1026"/>
      <c r="X34" s="1026"/>
      <c r="Y34" s="1026"/>
      <c r="Z34" s="1026"/>
      <c r="AA34" s="1026">
        <f t="shared" si="1"/>
        <v>1</v>
      </c>
      <c r="AB34" s="1026"/>
      <c r="AC34" s="1026"/>
      <c r="AD34" s="1026"/>
      <c r="AE34" s="1027"/>
      <c r="AF34" s="1022">
        <v>1</v>
      </c>
      <c r="AG34" s="1023"/>
      <c r="AH34" s="1023"/>
      <c r="AI34" s="1023"/>
      <c r="AJ34" s="1024"/>
      <c r="AK34" s="967">
        <v>17</v>
      </c>
      <c r="AL34" s="958"/>
      <c r="AM34" s="958"/>
      <c r="AN34" s="958"/>
      <c r="AO34" s="958"/>
      <c r="AP34" s="958">
        <v>108</v>
      </c>
      <c r="AQ34" s="958"/>
      <c r="AR34" s="958"/>
      <c r="AS34" s="958"/>
      <c r="AT34" s="958"/>
      <c r="AU34" s="958">
        <v>104</v>
      </c>
      <c r="AV34" s="958"/>
      <c r="AW34" s="958"/>
      <c r="AX34" s="958"/>
      <c r="AY34" s="958"/>
      <c r="AZ34" s="1029" t="s">
        <v>487</v>
      </c>
      <c r="BA34" s="1030"/>
      <c r="BB34" s="1030"/>
      <c r="BC34" s="1030"/>
      <c r="BD34" s="1031"/>
      <c r="BE34" s="959" t="s">
        <v>393</v>
      </c>
      <c r="BF34" s="959"/>
      <c r="BG34" s="959"/>
      <c r="BH34" s="959"/>
      <c r="BI34" s="960"/>
      <c r="BJ34" s="226"/>
      <c r="BK34" s="226"/>
      <c r="BL34" s="226"/>
      <c r="BM34" s="226"/>
      <c r="BN34" s="226"/>
      <c r="BO34" s="236"/>
      <c r="BP34" s="236"/>
      <c r="BQ34" s="233">
        <v>28</v>
      </c>
      <c r="BR34" s="234"/>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15">
      <c r="A35" s="237">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6"/>
      <c r="BP35" s="236"/>
      <c r="BQ35" s="233">
        <v>29</v>
      </c>
      <c r="BR35" s="234"/>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15">
      <c r="A36" s="237">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6"/>
      <c r="BP36" s="236"/>
      <c r="BQ36" s="233">
        <v>30</v>
      </c>
      <c r="BR36" s="234"/>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15">
      <c r="A37" s="237">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6"/>
      <c r="BP37" s="236"/>
      <c r="BQ37" s="233">
        <v>31</v>
      </c>
      <c r="BR37" s="234"/>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15">
      <c r="A38" s="237">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6"/>
      <c r="BP38" s="236"/>
      <c r="BQ38" s="233">
        <v>32</v>
      </c>
      <c r="BR38" s="234"/>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15">
      <c r="A39" s="237">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6"/>
      <c r="BP39" s="236"/>
      <c r="BQ39" s="233">
        <v>33</v>
      </c>
      <c r="BR39" s="234"/>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15">
      <c r="A40" s="233">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6"/>
      <c r="BP40" s="236"/>
      <c r="BQ40" s="233">
        <v>34</v>
      </c>
      <c r="BR40" s="234"/>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15">
      <c r="A41" s="233">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6"/>
      <c r="BP41" s="236"/>
      <c r="BQ41" s="233">
        <v>35</v>
      </c>
      <c r="BR41" s="234"/>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15">
      <c r="A42" s="233">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6"/>
      <c r="BP42" s="236"/>
      <c r="BQ42" s="233">
        <v>36</v>
      </c>
      <c r="BR42" s="234"/>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15">
      <c r="A43" s="233">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6"/>
      <c r="BP43" s="236"/>
      <c r="BQ43" s="233">
        <v>37</v>
      </c>
      <c r="BR43" s="234"/>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15">
      <c r="A44" s="233">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6"/>
      <c r="BP44" s="236"/>
      <c r="BQ44" s="233">
        <v>38</v>
      </c>
      <c r="BR44" s="234"/>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15">
      <c r="A45" s="233">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6"/>
      <c r="BP45" s="236"/>
      <c r="BQ45" s="233">
        <v>39</v>
      </c>
      <c r="BR45" s="234"/>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15">
      <c r="A46" s="233">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6"/>
      <c r="BP46" s="236"/>
      <c r="BQ46" s="233">
        <v>40</v>
      </c>
      <c r="BR46" s="234"/>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15">
      <c r="A47" s="233">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6"/>
      <c r="BP47" s="236"/>
      <c r="BQ47" s="233">
        <v>41</v>
      </c>
      <c r="BR47" s="234"/>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15">
      <c r="A48" s="233">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6"/>
      <c r="BP48" s="236"/>
      <c r="BQ48" s="233">
        <v>42</v>
      </c>
      <c r="BR48" s="234"/>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15">
      <c r="A49" s="233">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6"/>
      <c r="BP49" s="236"/>
      <c r="BQ49" s="233">
        <v>43</v>
      </c>
      <c r="BR49" s="234"/>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15">
      <c r="A50" s="233">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6"/>
      <c r="BP50" s="236"/>
      <c r="BQ50" s="233">
        <v>44</v>
      </c>
      <c r="BR50" s="234"/>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15">
      <c r="A51" s="233">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6"/>
      <c r="BP51" s="236"/>
      <c r="BQ51" s="233">
        <v>45</v>
      </c>
      <c r="BR51" s="234"/>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15">
      <c r="A52" s="233">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6"/>
      <c r="BP52" s="236"/>
      <c r="BQ52" s="233">
        <v>46</v>
      </c>
      <c r="BR52" s="234"/>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15">
      <c r="A53" s="233">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6"/>
      <c r="BP53" s="236"/>
      <c r="BQ53" s="233">
        <v>47</v>
      </c>
      <c r="BR53" s="234"/>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15">
      <c r="A54" s="233">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6"/>
      <c r="BP54" s="236"/>
      <c r="BQ54" s="233">
        <v>48</v>
      </c>
      <c r="BR54" s="234"/>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15">
      <c r="A55" s="233">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6"/>
      <c r="BP55" s="236"/>
      <c r="BQ55" s="233">
        <v>49</v>
      </c>
      <c r="BR55" s="234"/>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15">
      <c r="A56" s="233">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6"/>
      <c r="BP56" s="236"/>
      <c r="BQ56" s="233">
        <v>50</v>
      </c>
      <c r="BR56" s="234"/>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15">
      <c r="A57" s="233">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6"/>
      <c r="BP57" s="236"/>
      <c r="BQ57" s="233">
        <v>51</v>
      </c>
      <c r="BR57" s="234"/>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15">
      <c r="A58" s="233">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6"/>
      <c r="BP58" s="236"/>
      <c r="BQ58" s="233">
        <v>52</v>
      </c>
      <c r="BR58" s="234"/>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15">
      <c r="A59" s="233">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6"/>
      <c r="BP59" s="236"/>
      <c r="BQ59" s="233">
        <v>53</v>
      </c>
      <c r="BR59" s="234"/>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15">
      <c r="A60" s="233">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6"/>
      <c r="BP60" s="236"/>
      <c r="BQ60" s="233">
        <v>54</v>
      </c>
      <c r="BR60" s="234"/>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
      <c r="A61" s="233">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6"/>
      <c r="BP61" s="236"/>
      <c r="BQ61" s="233">
        <v>55</v>
      </c>
      <c r="BR61" s="234"/>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15">
      <c r="A62" s="233">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396</v>
      </c>
      <c r="BK62" s="1015"/>
      <c r="BL62" s="1015"/>
      <c r="BM62" s="1015"/>
      <c r="BN62" s="1016"/>
      <c r="BO62" s="236"/>
      <c r="BP62" s="236"/>
      <c r="BQ62" s="233">
        <v>56</v>
      </c>
      <c r="BR62" s="234"/>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
      <c r="A63" s="235" t="s">
        <v>376</v>
      </c>
      <c r="B63" s="924" t="s">
        <v>397</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62</v>
      </c>
      <c r="AG63" s="946"/>
      <c r="AH63" s="946"/>
      <c r="AI63" s="946"/>
      <c r="AJ63" s="1009"/>
      <c r="AK63" s="1010"/>
      <c r="AL63" s="950"/>
      <c r="AM63" s="950"/>
      <c r="AN63" s="950"/>
      <c r="AO63" s="950"/>
      <c r="AP63" s="946">
        <f>SUM(AP28:AT62)</f>
        <v>2233</v>
      </c>
      <c r="AQ63" s="946"/>
      <c r="AR63" s="946"/>
      <c r="AS63" s="946"/>
      <c r="AT63" s="946"/>
      <c r="AU63" s="946">
        <f>SUM(AU28:AY62)</f>
        <v>1304</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6"/>
      <c r="BP63" s="236"/>
      <c r="BQ63" s="233">
        <v>57</v>
      </c>
      <c r="BR63" s="234"/>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15">
      <c r="A64" s="236"/>
      <c r="B64" s="236"/>
      <c r="C64" s="236"/>
      <c r="D64" s="236"/>
      <c r="E64" s="236"/>
      <c r="F64" s="236"/>
      <c r="G64" s="236"/>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6"/>
      <c r="AY64" s="236"/>
      <c r="AZ64" s="236"/>
      <c r="BA64" s="236"/>
      <c r="BB64" s="236"/>
      <c r="BC64" s="236"/>
      <c r="BD64" s="236"/>
      <c r="BE64" s="236"/>
      <c r="BF64" s="236"/>
      <c r="BG64" s="236"/>
      <c r="BH64" s="236"/>
      <c r="BI64" s="236"/>
      <c r="BJ64" s="236"/>
      <c r="BK64" s="236"/>
      <c r="BL64" s="236"/>
      <c r="BM64" s="236"/>
      <c r="BN64" s="236"/>
      <c r="BO64" s="236"/>
      <c r="BP64" s="236"/>
      <c r="BQ64" s="233">
        <v>58</v>
      </c>
      <c r="BR64" s="234"/>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
      <c r="A65" s="226" t="s">
        <v>398</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6"/>
      <c r="BF65" s="236"/>
      <c r="BG65" s="236"/>
      <c r="BH65" s="236"/>
      <c r="BI65" s="236"/>
      <c r="BJ65" s="236"/>
      <c r="BK65" s="236"/>
      <c r="BL65" s="236"/>
      <c r="BM65" s="236"/>
      <c r="BN65" s="236"/>
      <c r="BO65" s="236"/>
      <c r="BP65" s="236"/>
      <c r="BQ65" s="233">
        <v>59</v>
      </c>
      <c r="BR65" s="234"/>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15">
      <c r="A66" s="982" t="s">
        <v>399</v>
      </c>
      <c r="B66" s="983"/>
      <c r="C66" s="983"/>
      <c r="D66" s="983"/>
      <c r="E66" s="983"/>
      <c r="F66" s="983"/>
      <c r="G66" s="983"/>
      <c r="H66" s="983"/>
      <c r="I66" s="983"/>
      <c r="J66" s="983"/>
      <c r="K66" s="983"/>
      <c r="L66" s="983"/>
      <c r="M66" s="983"/>
      <c r="N66" s="983"/>
      <c r="O66" s="983"/>
      <c r="P66" s="984"/>
      <c r="Q66" s="988" t="s">
        <v>380</v>
      </c>
      <c r="R66" s="989"/>
      <c r="S66" s="989"/>
      <c r="T66" s="989"/>
      <c r="U66" s="990"/>
      <c r="V66" s="988" t="s">
        <v>381</v>
      </c>
      <c r="W66" s="989"/>
      <c r="X66" s="989"/>
      <c r="Y66" s="989"/>
      <c r="Z66" s="990"/>
      <c r="AA66" s="988" t="s">
        <v>382</v>
      </c>
      <c r="AB66" s="989"/>
      <c r="AC66" s="989"/>
      <c r="AD66" s="989"/>
      <c r="AE66" s="990"/>
      <c r="AF66" s="994" t="s">
        <v>383</v>
      </c>
      <c r="AG66" s="995"/>
      <c r="AH66" s="995"/>
      <c r="AI66" s="995"/>
      <c r="AJ66" s="996"/>
      <c r="AK66" s="988" t="s">
        <v>384</v>
      </c>
      <c r="AL66" s="983"/>
      <c r="AM66" s="983"/>
      <c r="AN66" s="983"/>
      <c r="AO66" s="984"/>
      <c r="AP66" s="988" t="s">
        <v>385</v>
      </c>
      <c r="AQ66" s="989"/>
      <c r="AR66" s="989"/>
      <c r="AS66" s="989"/>
      <c r="AT66" s="990"/>
      <c r="AU66" s="988" t="s">
        <v>400</v>
      </c>
      <c r="AV66" s="989"/>
      <c r="AW66" s="989"/>
      <c r="AX66" s="989"/>
      <c r="AY66" s="990"/>
      <c r="AZ66" s="988" t="s">
        <v>364</v>
      </c>
      <c r="BA66" s="989"/>
      <c r="BB66" s="989"/>
      <c r="BC66" s="989"/>
      <c r="BD66" s="1002"/>
      <c r="BE66" s="236"/>
      <c r="BF66" s="236"/>
      <c r="BG66" s="236"/>
      <c r="BH66" s="236"/>
      <c r="BI66" s="236"/>
      <c r="BJ66" s="236"/>
      <c r="BK66" s="236"/>
      <c r="BL66" s="236"/>
      <c r="BM66" s="236"/>
      <c r="BN66" s="236"/>
      <c r="BO66" s="236"/>
      <c r="BP66" s="236"/>
      <c r="BQ66" s="233">
        <v>60</v>
      </c>
      <c r="BR66" s="238"/>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6"/>
      <c r="BF67" s="236"/>
      <c r="BG67" s="236"/>
      <c r="BH67" s="236"/>
      <c r="BI67" s="236"/>
      <c r="BJ67" s="236"/>
      <c r="BK67" s="236"/>
      <c r="BL67" s="236"/>
      <c r="BM67" s="236"/>
      <c r="BN67" s="236"/>
      <c r="BO67" s="236"/>
      <c r="BP67" s="236"/>
      <c r="BQ67" s="233">
        <v>61</v>
      </c>
      <c r="BR67" s="238"/>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15">
      <c r="A68" s="231">
        <v>1</v>
      </c>
      <c r="B68" s="972" t="s">
        <v>550</v>
      </c>
      <c r="C68" s="973"/>
      <c r="D68" s="973"/>
      <c r="E68" s="973"/>
      <c r="F68" s="973"/>
      <c r="G68" s="973"/>
      <c r="H68" s="973"/>
      <c r="I68" s="973"/>
      <c r="J68" s="973"/>
      <c r="K68" s="973"/>
      <c r="L68" s="973"/>
      <c r="M68" s="973"/>
      <c r="N68" s="973"/>
      <c r="O68" s="973"/>
      <c r="P68" s="974"/>
      <c r="Q68" s="975">
        <v>1239</v>
      </c>
      <c r="R68" s="969"/>
      <c r="S68" s="969"/>
      <c r="T68" s="969"/>
      <c r="U68" s="969"/>
      <c r="V68" s="969">
        <v>1220</v>
      </c>
      <c r="W68" s="969"/>
      <c r="X68" s="969"/>
      <c r="Y68" s="969"/>
      <c r="Z68" s="969"/>
      <c r="AA68" s="969">
        <f>Q68-V68</f>
        <v>19</v>
      </c>
      <c r="AB68" s="969"/>
      <c r="AC68" s="969"/>
      <c r="AD68" s="969"/>
      <c r="AE68" s="969"/>
      <c r="AF68" s="969">
        <f>AA68</f>
        <v>19</v>
      </c>
      <c r="AG68" s="969"/>
      <c r="AH68" s="969"/>
      <c r="AI68" s="969"/>
      <c r="AJ68" s="969"/>
      <c r="AK68" s="969" t="s">
        <v>547</v>
      </c>
      <c r="AL68" s="969"/>
      <c r="AM68" s="969"/>
      <c r="AN68" s="969"/>
      <c r="AO68" s="969"/>
      <c r="AP68" s="969">
        <v>829</v>
      </c>
      <c r="AQ68" s="969"/>
      <c r="AR68" s="969"/>
      <c r="AS68" s="969"/>
      <c r="AT68" s="969"/>
      <c r="AU68" s="969">
        <v>219</v>
      </c>
      <c r="AV68" s="969"/>
      <c r="AW68" s="969"/>
      <c r="AX68" s="969"/>
      <c r="AY68" s="969"/>
      <c r="AZ68" s="970"/>
      <c r="BA68" s="970"/>
      <c r="BB68" s="970"/>
      <c r="BC68" s="970"/>
      <c r="BD68" s="971"/>
      <c r="BE68" s="236"/>
      <c r="BF68" s="236"/>
      <c r="BG68" s="236"/>
      <c r="BH68" s="236"/>
      <c r="BI68" s="236"/>
      <c r="BJ68" s="236"/>
      <c r="BK68" s="236"/>
      <c r="BL68" s="236"/>
      <c r="BM68" s="236"/>
      <c r="BN68" s="236"/>
      <c r="BO68" s="236"/>
      <c r="BP68" s="236"/>
      <c r="BQ68" s="233">
        <v>62</v>
      </c>
      <c r="BR68" s="238"/>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15">
      <c r="A69" s="233">
        <v>2</v>
      </c>
      <c r="B69" s="961" t="s">
        <v>551</v>
      </c>
      <c r="C69" s="962"/>
      <c r="D69" s="962"/>
      <c r="E69" s="962"/>
      <c r="F69" s="962"/>
      <c r="G69" s="962"/>
      <c r="H69" s="962"/>
      <c r="I69" s="962"/>
      <c r="J69" s="962"/>
      <c r="K69" s="962"/>
      <c r="L69" s="962"/>
      <c r="M69" s="962"/>
      <c r="N69" s="962"/>
      <c r="O69" s="962"/>
      <c r="P69" s="963"/>
      <c r="Q69" s="964">
        <v>17</v>
      </c>
      <c r="R69" s="958"/>
      <c r="S69" s="958"/>
      <c r="T69" s="958"/>
      <c r="U69" s="958"/>
      <c r="V69" s="958">
        <v>15</v>
      </c>
      <c r="W69" s="958"/>
      <c r="X69" s="958"/>
      <c r="Y69" s="958"/>
      <c r="Z69" s="958"/>
      <c r="AA69" s="968">
        <f>Q69-V69</f>
        <v>2</v>
      </c>
      <c r="AB69" s="966"/>
      <c r="AC69" s="966"/>
      <c r="AD69" s="966"/>
      <c r="AE69" s="967"/>
      <c r="AF69" s="968">
        <f>AA69</f>
        <v>2</v>
      </c>
      <c r="AG69" s="966"/>
      <c r="AH69" s="966"/>
      <c r="AI69" s="966"/>
      <c r="AJ69" s="967"/>
      <c r="AK69" s="958" t="s">
        <v>547</v>
      </c>
      <c r="AL69" s="958"/>
      <c r="AM69" s="958"/>
      <c r="AN69" s="958"/>
      <c r="AO69" s="958"/>
      <c r="AP69" s="958" t="s">
        <v>547</v>
      </c>
      <c r="AQ69" s="958"/>
      <c r="AR69" s="958"/>
      <c r="AS69" s="958"/>
      <c r="AT69" s="958"/>
      <c r="AU69" s="958" t="s">
        <v>547</v>
      </c>
      <c r="AV69" s="958"/>
      <c r="AW69" s="958"/>
      <c r="AX69" s="958"/>
      <c r="AY69" s="958"/>
      <c r="AZ69" s="959"/>
      <c r="BA69" s="959"/>
      <c r="BB69" s="959"/>
      <c r="BC69" s="959"/>
      <c r="BD69" s="960"/>
      <c r="BE69" s="236"/>
      <c r="BF69" s="236"/>
      <c r="BG69" s="236"/>
      <c r="BH69" s="236"/>
      <c r="BI69" s="236"/>
      <c r="BJ69" s="236"/>
      <c r="BK69" s="236"/>
      <c r="BL69" s="236"/>
      <c r="BM69" s="236"/>
      <c r="BN69" s="236"/>
      <c r="BO69" s="236"/>
      <c r="BP69" s="236"/>
      <c r="BQ69" s="233">
        <v>63</v>
      </c>
      <c r="BR69" s="238"/>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15">
      <c r="A70" s="233">
        <v>3</v>
      </c>
      <c r="B70" s="961"/>
      <c r="C70" s="962"/>
      <c r="D70" s="962"/>
      <c r="E70" s="962"/>
      <c r="F70" s="962"/>
      <c r="G70" s="962"/>
      <c r="H70" s="962"/>
      <c r="I70" s="962"/>
      <c r="J70" s="962"/>
      <c r="K70" s="962"/>
      <c r="L70" s="962"/>
      <c r="M70" s="962"/>
      <c r="N70" s="962"/>
      <c r="O70" s="962"/>
      <c r="P70" s="963"/>
      <c r="Q70" s="964"/>
      <c r="R70" s="958"/>
      <c r="S70" s="958"/>
      <c r="T70" s="958"/>
      <c r="U70" s="958"/>
      <c r="V70" s="958"/>
      <c r="W70" s="958"/>
      <c r="X70" s="958"/>
      <c r="Y70" s="958"/>
      <c r="Z70" s="958"/>
      <c r="AA70" s="958"/>
      <c r="AB70" s="958"/>
      <c r="AC70" s="958"/>
      <c r="AD70" s="958"/>
      <c r="AE70" s="958"/>
      <c r="AF70" s="958"/>
      <c r="AG70" s="958"/>
      <c r="AH70" s="958"/>
      <c r="AI70" s="958"/>
      <c r="AJ70" s="958"/>
      <c r="AK70" s="958"/>
      <c r="AL70" s="958"/>
      <c r="AM70" s="958"/>
      <c r="AN70" s="958"/>
      <c r="AO70" s="958"/>
      <c r="AP70" s="958"/>
      <c r="AQ70" s="958"/>
      <c r="AR70" s="958"/>
      <c r="AS70" s="958"/>
      <c r="AT70" s="958"/>
      <c r="AU70" s="958"/>
      <c r="AV70" s="958"/>
      <c r="AW70" s="958"/>
      <c r="AX70" s="958"/>
      <c r="AY70" s="958"/>
      <c r="AZ70" s="959"/>
      <c r="BA70" s="959"/>
      <c r="BB70" s="959"/>
      <c r="BC70" s="959"/>
      <c r="BD70" s="960"/>
      <c r="BE70" s="236"/>
      <c r="BF70" s="236"/>
      <c r="BG70" s="236"/>
      <c r="BH70" s="236"/>
      <c r="BI70" s="236"/>
      <c r="BJ70" s="236"/>
      <c r="BK70" s="236"/>
      <c r="BL70" s="236"/>
      <c r="BM70" s="236"/>
      <c r="BN70" s="236"/>
      <c r="BO70" s="236"/>
      <c r="BP70" s="236"/>
      <c r="BQ70" s="233">
        <v>64</v>
      </c>
      <c r="BR70" s="238"/>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15">
      <c r="A71" s="233">
        <v>4</v>
      </c>
      <c r="B71" s="961"/>
      <c r="C71" s="962"/>
      <c r="D71" s="962"/>
      <c r="E71" s="962"/>
      <c r="F71" s="962"/>
      <c r="G71" s="962"/>
      <c r="H71" s="962"/>
      <c r="I71" s="962"/>
      <c r="J71" s="962"/>
      <c r="K71" s="962"/>
      <c r="L71" s="962"/>
      <c r="M71" s="962"/>
      <c r="N71" s="962"/>
      <c r="O71" s="962"/>
      <c r="P71" s="963"/>
      <c r="Q71" s="964"/>
      <c r="R71" s="958"/>
      <c r="S71" s="958"/>
      <c r="T71" s="958"/>
      <c r="U71" s="958"/>
      <c r="V71" s="958"/>
      <c r="W71" s="958"/>
      <c r="X71" s="958"/>
      <c r="Y71" s="958"/>
      <c r="Z71" s="958"/>
      <c r="AA71" s="958"/>
      <c r="AB71" s="958"/>
      <c r="AC71" s="958"/>
      <c r="AD71" s="958"/>
      <c r="AE71" s="958"/>
      <c r="AF71" s="958"/>
      <c r="AG71" s="958"/>
      <c r="AH71" s="958"/>
      <c r="AI71" s="958"/>
      <c r="AJ71" s="958"/>
      <c r="AK71" s="958"/>
      <c r="AL71" s="958"/>
      <c r="AM71" s="958"/>
      <c r="AN71" s="958"/>
      <c r="AO71" s="958"/>
      <c r="AP71" s="958"/>
      <c r="AQ71" s="958"/>
      <c r="AR71" s="958"/>
      <c r="AS71" s="958"/>
      <c r="AT71" s="958"/>
      <c r="AU71" s="958"/>
      <c r="AV71" s="958"/>
      <c r="AW71" s="958"/>
      <c r="AX71" s="958"/>
      <c r="AY71" s="958"/>
      <c r="AZ71" s="959"/>
      <c r="BA71" s="959"/>
      <c r="BB71" s="959"/>
      <c r="BC71" s="959"/>
      <c r="BD71" s="960"/>
      <c r="BE71" s="236"/>
      <c r="BF71" s="236"/>
      <c r="BG71" s="236"/>
      <c r="BH71" s="236"/>
      <c r="BI71" s="236"/>
      <c r="BJ71" s="236"/>
      <c r="BK71" s="236"/>
      <c r="BL71" s="236"/>
      <c r="BM71" s="236"/>
      <c r="BN71" s="236"/>
      <c r="BO71" s="236"/>
      <c r="BP71" s="236"/>
      <c r="BQ71" s="233">
        <v>65</v>
      </c>
      <c r="BR71" s="238"/>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15">
      <c r="A72" s="233">
        <v>5</v>
      </c>
      <c r="B72" s="961"/>
      <c r="C72" s="962"/>
      <c r="D72" s="962"/>
      <c r="E72" s="962"/>
      <c r="F72" s="962"/>
      <c r="G72" s="962"/>
      <c r="H72" s="962"/>
      <c r="I72" s="962"/>
      <c r="J72" s="962"/>
      <c r="K72" s="962"/>
      <c r="L72" s="962"/>
      <c r="M72" s="962"/>
      <c r="N72" s="962"/>
      <c r="O72" s="962"/>
      <c r="P72" s="963"/>
      <c r="Q72" s="964"/>
      <c r="R72" s="958"/>
      <c r="S72" s="958"/>
      <c r="T72" s="958"/>
      <c r="U72" s="958"/>
      <c r="V72" s="958"/>
      <c r="W72" s="958"/>
      <c r="X72" s="958"/>
      <c r="Y72" s="958"/>
      <c r="Z72" s="958"/>
      <c r="AA72" s="958"/>
      <c r="AB72" s="958"/>
      <c r="AC72" s="958"/>
      <c r="AD72" s="958"/>
      <c r="AE72" s="958"/>
      <c r="AF72" s="958"/>
      <c r="AG72" s="958"/>
      <c r="AH72" s="958"/>
      <c r="AI72" s="958"/>
      <c r="AJ72" s="958"/>
      <c r="AK72" s="958"/>
      <c r="AL72" s="958"/>
      <c r="AM72" s="958"/>
      <c r="AN72" s="958"/>
      <c r="AO72" s="958"/>
      <c r="AP72" s="958"/>
      <c r="AQ72" s="958"/>
      <c r="AR72" s="958"/>
      <c r="AS72" s="958"/>
      <c r="AT72" s="958"/>
      <c r="AU72" s="958"/>
      <c r="AV72" s="958"/>
      <c r="AW72" s="958"/>
      <c r="AX72" s="958"/>
      <c r="AY72" s="958"/>
      <c r="AZ72" s="959"/>
      <c r="BA72" s="959"/>
      <c r="BB72" s="959"/>
      <c r="BC72" s="959"/>
      <c r="BD72" s="960"/>
      <c r="BE72" s="236"/>
      <c r="BF72" s="236"/>
      <c r="BG72" s="236"/>
      <c r="BH72" s="236"/>
      <c r="BI72" s="236"/>
      <c r="BJ72" s="236"/>
      <c r="BK72" s="236"/>
      <c r="BL72" s="236"/>
      <c r="BM72" s="236"/>
      <c r="BN72" s="236"/>
      <c r="BO72" s="236"/>
      <c r="BP72" s="236"/>
      <c r="BQ72" s="233">
        <v>66</v>
      </c>
      <c r="BR72" s="238"/>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15">
      <c r="A73" s="233">
        <v>6</v>
      </c>
      <c r="B73" s="961"/>
      <c r="C73" s="962"/>
      <c r="D73" s="962"/>
      <c r="E73" s="962"/>
      <c r="F73" s="962"/>
      <c r="G73" s="962"/>
      <c r="H73" s="962"/>
      <c r="I73" s="962"/>
      <c r="J73" s="962"/>
      <c r="K73" s="962"/>
      <c r="L73" s="962"/>
      <c r="M73" s="962"/>
      <c r="N73" s="962"/>
      <c r="O73" s="962"/>
      <c r="P73" s="963"/>
      <c r="Q73" s="964"/>
      <c r="R73" s="958"/>
      <c r="S73" s="958"/>
      <c r="T73" s="958"/>
      <c r="U73" s="958"/>
      <c r="V73" s="958"/>
      <c r="W73" s="958"/>
      <c r="X73" s="958"/>
      <c r="Y73" s="958"/>
      <c r="Z73" s="958"/>
      <c r="AA73" s="958"/>
      <c r="AB73" s="958"/>
      <c r="AC73" s="958"/>
      <c r="AD73" s="958"/>
      <c r="AE73" s="958"/>
      <c r="AF73" s="958"/>
      <c r="AG73" s="958"/>
      <c r="AH73" s="958"/>
      <c r="AI73" s="958"/>
      <c r="AJ73" s="958"/>
      <c r="AK73" s="958"/>
      <c r="AL73" s="958"/>
      <c r="AM73" s="958"/>
      <c r="AN73" s="958"/>
      <c r="AO73" s="958"/>
      <c r="AP73" s="958"/>
      <c r="AQ73" s="958"/>
      <c r="AR73" s="958"/>
      <c r="AS73" s="958"/>
      <c r="AT73" s="958"/>
      <c r="AU73" s="958"/>
      <c r="AV73" s="958"/>
      <c r="AW73" s="958"/>
      <c r="AX73" s="958"/>
      <c r="AY73" s="958"/>
      <c r="AZ73" s="959"/>
      <c r="BA73" s="959"/>
      <c r="BB73" s="959"/>
      <c r="BC73" s="959"/>
      <c r="BD73" s="960"/>
      <c r="BE73" s="236"/>
      <c r="BF73" s="236"/>
      <c r="BG73" s="236"/>
      <c r="BH73" s="236"/>
      <c r="BI73" s="236"/>
      <c r="BJ73" s="236"/>
      <c r="BK73" s="236"/>
      <c r="BL73" s="236"/>
      <c r="BM73" s="236"/>
      <c r="BN73" s="236"/>
      <c r="BO73" s="236"/>
      <c r="BP73" s="236"/>
      <c r="BQ73" s="233">
        <v>67</v>
      </c>
      <c r="BR73" s="238"/>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15">
      <c r="A74" s="233">
        <v>7</v>
      </c>
      <c r="B74" s="961"/>
      <c r="C74" s="962"/>
      <c r="D74" s="962"/>
      <c r="E74" s="962"/>
      <c r="F74" s="962"/>
      <c r="G74" s="962"/>
      <c r="H74" s="962"/>
      <c r="I74" s="962"/>
      <c r="J74" s="962"/>
      <c r="K74" s="962"/>
      <c r="L74" s="962"/>
      <c r="M74" s="962"/>
      <c r="N74" s="962"/>
      <c r="O74" s="962"/>
      <c r="P74" s="963"/>
      <c r="Q74" s="964"/>
      <c r="R74" s="958"/>
      <c r="S74" s="958"/>
      <c r="T74" s="958"/>
      <c r="U74" s="958"/>
      <c r="V74" s="958"/>
      <c r="W74" s="958"/>
      <c r="X74" s="958"/>
      <c r="Y74" s="958"/>
      <c r="Z74" s="958"/>
      <c r="AA74" s="958"/>
      <c r="AB74" s="958"/>
      <c r="AC74" s="958"/>
      <c r="AD74" s="958"/>
      <c r="AE74" s="958"/>
      <c r="AF74" s="958"/>
      <c r="AG74" s="958"/>
      <c r="AH74" s="958"/>
      <c r="AI74" s="958"/>
      <c r="AJ74" s="958"/>
      <c r="AK74" s="958"/>
      <c r="AL74" s="958"/>
      <c r="AM74" s="958"/>
      <c r="AN74" s="958"/>
      <c r="AO74" s="958"/>
      <c r="AP74" s="958"/>
      <c r="AQ74" s="958"/>
      <c r="AR74" s="958"/>
      <c r="AS74" s="958"/>
      <c r="AT74" s="958"/>
      <c r="AU74" s="958"/>
      <c r="AV74" s="958"/>
      <c r="AW74" s="958"/>
      <c r="AX74" s="958"/>
      <c r="AY74" s="958"/>
      <c r="AZ74" s="959"/>
      <c r="BA74" s="959"/>
      <c r="BB74" s="959"/>
      <c r="BC74" s="959"/>
      <c r="BD74" s="960"/>
      <c r="BE74" s="236"/>
      <c r="BF74" s="236"/>
      <c r="BG74" s="236"/>
      <c r="BH74" s="236"/>
      <c r="BI74" s="236"/>
      <c r="BJ74" s="236"/>
      <c r="BK74" s="236"/>
      <c r="BL74" s="236"/>
      <c r="BM74" s="236"/>
      <c r="BN74" s="236"/>
      <c r="BO74" s="236"/>
      <c r="BP74" s="236"/>
      <c r="BQ74" s="233">
        <v>68</v>
      </c>
      <c r="BR74" s="238"/>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15">
      <c r="A75" s="233">
        <v>8</v>
      </c>
      <c r="B75" s="961"/>
      <c r="C75" s="962"/>
      <c r="D75" s="962"/>
      <c r="E75" s="962"/>
      <c r="F75" s="962"/>
      <c r="G75" s="962"/>
      <c r="H75" s="962"/>
      <c r="I75" s="962"/>
      <c r="J75" s="962"/>
      <c r="K75" s="962"/>
      <c r="L75" s="962"/>
      <c r="M75" s="962"/>
      <c r="N75" s="962"/>
      <c r="O75" s="962"/>
      <c r="P75" s="963"/>
      <c r="Q75" s="965"/>
      <c r="R75" s="966"/>
      <c r="S75" s="966"/>
      <c r="T75" s="966"/>
      <c r="U75" s="967"/>
      <c r="V75" s="968"/>
      <c r="W75" s="966"/>
      <c r="X75" s="966"/>
      <c r="Y75" s="966"/>
      <c r="Z75" s="967"/>
      <c r="AA75" s="968"/>
      <c r="AB75" s="966"/>
      <c r="AC75" s="966"/>
      <c r="AD75" s="966"/>
      <c r="AE75" s="967"/>
      <c r="AF75" s="968"/>
      <c r="AG75" s="966"/>
      <c r="AH75" s="966"/>
      <c r="AI75" s="966"/>
      <c r="AJ75" s="967"/>
      <c r="AK75" s="968"/>
      <c r="AL75" s="966"/>
      <c r="AM75" s="966"/>
      <c r="AN75" s="966"/>
      <c r="AO75" s="967"/>
      <c r="AP75" s="968"/>
      <c r="AQ75" s="966"/>
      <c r="AR75" s="966"/>
      <c r="AS75" s="966"/>
      <c r="AT75" s="967"/>
      <c r="AU75" s="968"/>
      <c r="AV75" s="966"/>
      <c r="AW75" s="966"/>
      <c r="AX75" s="966"/>
      <c r="AY75" s="967"/>
      <c r="AZ75" s="959"/>
      <c r="BA75" s="959"/>
      <c r="BB75" s="959"/>
      <c r="BC75" s="959"/>
      <c r="BD75" s="960"/>
      <c r="BE75" s="236"/>
      <c r="BF75" s="236"/>
      <c r="BG75" s="236"/>
      <c r="BH75" s="236"/>
      <c r="BI75" s="236"/>
      <c r="BJ75" s="236"/>
      <c r="BK75" s="236"/>
      <c r="BL75" s="236"/>
      <c r="BM75" s="236"/>
      <c r="BN75" s="236"/>
      <c r="BO75" s="236"/>
      <c r="BP75" s="236"/>
      <c r="BQ75" s="233">
        <v>69</v>
      </c>
      <c r="BR75" s="238"/>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15">
      <c r="A76" s="233">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6"/>
      <c r="BF76" s="236"/>
      <c r="BG76" s="236"/>
      <c r="BH76" s="236"/>
      <c r="BI76" s="236"/>
      <c r="BJ76" s="236"/>
      <c r="BK76" s="236"/>
      <c r="BL76" s="236"/>
      <c r="BM76" s="236"/>
      <c r="BN76" s="236"/>
      <c r="BO76" s="236"/>
      <c r="BP76" s="236"/>
      <c r="BQ76" s="233">
        <v>70</v>
      </c>
      <c r="BR76" s="238"/>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15">
      <c r="A77" s="233">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6"/>
      <c r="BF77" s="236"/>
      <c r="BG77" s="236"/>
      <c r="BH77" s="236"/>
      <c r="BI77" s="236"/>
      <c r="BJ77" s="236"/>
      <c r="BK77" s="236"/>
      <c r="BL77" s="236"/>
      <c r="BM77" s="236"/>
      <c r="BN77" s="236"/>
      <c r="BO77" s="236"/>
      <c r="BP77" s="236"/>
      <c r="BQ77" s="233">
        <v>71</v>
      </c>
      <c r="BR77" s="238"/>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15">
      <c r="A78" s="233">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6"/>
      <c r="BF78" s="236"/>
      <c r="BG78" s="236"/>
      <c r="BH78" s="236"/>
      <c r="BI78" s="236"/>
      <c r="BJ78" s="224"/>
      <c r="BK78" s="224"/>
      <c r="BL78" s="224"/>
      <c r="BM78" s="224"/>
      <c r="BN78" s="224"/>
      <c r="BO78" s="236"/>
      <c r="BP78" s="236"/>
      <c r="BQ78" s="233">
        <v>72</v>
      </c>
      <c r="BR78" s="238"/>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15">
      <c r="A79" s="233">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6"/>
      <c r="BF79" s="236"/>
      <c r="BG79" s="236"/>
      <c r="BH79" s="236"/>
      <c r="BI79" s="236"/>
      <c r="BJ79" s="224"/>
      <c r="BK79" s="224"/>
      <c r="BL79" s="224"/>
      <c r="BM79" s="224"/>
      <c r="BN79" s="224"/>
      <c r="BO79" s="236"/>
      <c r="BP79" s="236"/>
      <c r="BQ79" s="233">
        <v>73</v>
      </c>
      <c r="BR79" s="238"/>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15">
      <c r="A80" s="233">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6"/>
      <c r="BF80" s="236"/>
      <c r="BG80" s="236"/>
      <c r="BH80" s="236"/>
      <c r="BI80" s="236"/>
      <c r="BJ80" s="236"/>
      <c r="BK80" s="236"/>
      <c r="BL80" s="236"/>
      <c r="BM80" s="236"/>
      <c r="BN80" s="236"/>
      <c r="BO80" s="236"/>
      <c r="BP80" s="236"/>
      <c r="BQ80" s="233">
        <v>74</v>
      </c>
      <c r="BR80" s="238"/>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15">
      <c r="A81" s="233">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6"/>
      <c r="BF81" s="236"/>
      <c r="BG81" s="236"/>
      <c r="BH81" s="236"/>
      <c r="BI81" s="236"/>
      <c r="BJ81" s="236"/>
      <c r="BK81" s="236"/>
      <c r="BL81" s="236"/>
      <c r="BM81" s="236"/>
      <c r="BN81" s="236"/>
      <c r="BO81" s="236"/>
      <c r="BP81" s="236"/>
      <c r="BQ81" s="233">
        <v>75</v>
      </c>
      <c r="BR81" s="238"/>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15">
      <c r="A82" s="233">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6"/>
      <c r="BF82" s="236"/>
      <c r="BG82" s="236"/>
      <c r="BH82" s="236"/>
      <c r="BI82" s="236"/>
      <c r="BJ82" s="236"/>
      <c r="BK82" s="236"/>
      <c r="BL82" s="236"/>
      <c r="BM82" s="236"/>
      <c r="BN82" s="236"/>
      <c r="BO82" s="236"/>
      <c r="BP82" s="236"/>
      <c r="BQ82" s="233">
        <v>76</v>
      </c>
      <c r="BR82" s="238"/>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15">
      <c r="A83" s="233">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6"/>
      <c r="BF83" s="236"/>
      <c r="BG83" s="236"/>
      <c r="BH83" s="236"/>
      <c r="BI83" s="236"/>
      <c r="BJ83" s="236"/>
      <c r="BK83" s="236"/>
      <c r="BL83" s="236"/>
      <c r="BM83" s="236"/>
      <c r="BN83" s="236"/>
      <c r="BO83" s="236"/>
      <c r="BP83" s="236"/>
      <c r="BQ83" s="233">
        <v>77</v>
      </c>
      <c r="BR83" s="238"/>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15">
      <c r="A84" s="233">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6"/>
      <c r="BF84" s="236"/>
      <c r="BG84" s="236"/>
      <c r="BH84" s="236"/>
      <c r="BI84" s="236"/>
      <c r="BJ84" s="236"/>
      <c r="BK84" s="236"/>
      <c r="BL84" s="236"/>
      <c r="BM84" s="236"/>
      <c r="BN84" s="236"/>
      <c r="BO84" s="236"/>
      <c r="BP84" s="236"/>
      <c r="BQ84" s="233">
        <v>78</v>
      </c>
      <c r="BR84" s="238"/>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15">
      <c r="A85" s="233">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6"/>
      <c r="BF85" s="236"/>
      <c r="BG85" s="236"/>
      <c r="BH85" s="236"/>
      <c r="BI85" s="236"/>
      <c r="BJ85" s="236"/>
      <c r="BK85" s="236"/>
      <c r="BL85" s="236"/>
      <c r="BM85" s="236"/>
      <c r="BN85" s="236"/>
      <c r="BO85" s="236"/>
      <c r="BP85" s="236"/>
      <c r="BQ85" s="233">
        <v>79</v>
      </c>
      <c r="BR85" s="238"/>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15">
      <c r="A86" s="233">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6"/>
      <c r="BF86" s="236"/>
      <c r="BG86" s="236"/>
      <c r="BH86" s="236"/>
      <c r="BI86" s="236"/>
      <c r="BJ86" s="236"/>
      <c r="BK86" s="236"/>
      <c r="BL86" s="236"/>
      <c r="BM86" s="236"/>
      <c r="BN86" s="236"/>
      <c r="BO86" s="236"/>
      <c r="BP86" s="236"/>
      <c r="BQ86" s="233">
        <v>80</v>
      </c>
      <c r="BR86" s="238"/>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15">
      <c r="A87" s="239">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6"/>
      <c r="BF87" s="236"/>
      <c r="BG87" s="236"/>
      <c r="BH87" s="236"/>
      <c r="BI87" s="236"/>
      <c r="BJ87" s="236"/>
      <c r="BK87" s="236"/>
      <c r="BL87" s="236"/>
      <c r="BM87" s="236"/>
      <c r="BN87" s="236"/>
      <c r="BO87" s="236"/>
      <c r="BP87" s="236"/>
      <c r="BQ87" s="233">
        <v>81</v>
      </c>
      <c r="BR87" s="238"/>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
      <c r="A88" s="235" t="s">
        <v>376</v>
      </c>
      <c r="B88" s="924" t="s">
        <v>401</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f>SUM(AF68:AJ87)</f>
        <v>21</v>
      </c>
      <c r="AG88" s="946"/>
      <c r="AH88" s="946"/>
      <c r="AI88" s="946"/>
      <c r="AJ88" s="946"/>
      <c r="AK88" s="950"/>
      <c r="AL88" s="950"/>
      <c r="AM88" s="950"/>
      <c r="AN88" s="950"/>
      <c r="AO88" s="950"/>
      <c r="AP88" s="946">
        <f t="shared" ref="AP88" si="2">SUM(AP68:AT87)</f>
        <v>829</v>
      </c>
      <c r="AQ88" s="946"/>
      <c r="AR88" s="946"/>
      <c r="AS88" s="946"/>
      <c r="AT88" s="946"/>
      <c r="AU88" s="946">
        <f t="shared" ref="AU88" si="3">SUM(AU68:AY87)</f>
        <v>219</v>
      </c>
      <c r="AV88" s="946"/>
      <c r="AW88" s="946"/>
      <c r="AX88" s="946"/>
      <c r="AY88" s="946"/>
      <c r="AZ88" s="947"/>
      <c r="BA88" s="947"/>
      <c r="BB88" s="947"/>
      <c r="BC88" s="947"/>
      <c r="BD88" s="948"/>
      <c r="BE88" s="236"/>
      <c r="BF88" s="236"/>
      <c r="BG88" s="236"/>
      <c r="BH88" s="236"/>
      <c r="BI88" s="236"/>
      <c r="BJ88" s="236"/>
      <c r="BK88" s="236"/>
      <c r="BL88" s="236"/>
      <c r="BM88" s="236"/>
      <c r="BN88" s="236"/>
      <c r="BO88" s="236"/>
      <c r="BP88" s="236"/>
      <c r="BQ88" s="233">
        <v>82</v>
      </c>
      <c r="BR88" s="238"/>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15">
      <c r="A89" s="240"/>
      <c r="B89" s="241"/>
      <c r="C89" s="241"/>
      <c r="D89" s="241"/>
      <c r="E89" s="241"/>
      <c r="F89" s="241"/>
      <c r="G89" s="241"/>
      <c r="H89" s="241"/>
      <c r="I89" s="241"/>
      <c r="J89" s="241"/>
      <c r="K89" s="241"/>
      <c r="L89" s="241"/>
      <c r="M89" s="241"/>
      <c r="N89" s="241"/>
      <c r="O89" s="241"/>
      <c r="P89" s="241"/>
      <c r="Q89" s="242"/>
      <c r="R89" s="242"/>
      <c r="S89" s="242"/>
      <c r="T89" s="242"/>
      <c r="U89" s="242"/>
      <c r="V89" s="242"/>
      <c r="W89" s="242"/>
      <c r="X89" s="242"/>
      <c r="Y89" s="242"/>
      <c r="Z89" s="242"/>
      <c r="AA89" s="242"/>
      <c r="AB89" s="242"/>
      <c r="AC89" s="242"/>
      <c r="AD89" s="242"/>
      <c r="AE89" s="242"/>
      <c r="AF89" s="242"/>
      <c r="AG89" s="242"/>
      <c r="AH89" s="242"/>
      <c r="AI89" s="242"/>
      <c r="AJ89" s="242"/>
      <c r="AK89" s="242"/>
      <c r="AL89" s="242"/>
      <c r="AM89" s="242"/>
      <c r="AN89" s="242"/>
      <c r="AO89" s="242"/>
      <c r="AP89" s="242"/>
      <c r="AQ89" s="242"/>
      <c r="AR89" s="242"/>
      <c r="AS89" s="242"/>
      <c r="AT89" s="242"/>
      <c r="AU89" s="242"/>
      <c r="AV89" s="242"/>
      <c r="AW89" s="242"/>
      <c r="AX89" s="242"/>
      <c r="AY89" s="242"/>
      <c r="AZ89" s="243"/>
      <c r="BA89" s="243"/>
      <c r="BB89" s="243"/>
      <c r="BC89" s="243"/>
      <c r="BD89" s="243"/>
      <c r="BE89" s="236"/>
      <c r="BF89" s="236"/>
      <c r="BG89" s="236"/>
      <c r="BH89" s="236"/>
      <c r="BI89" s="236"/>
      <c r="BJ89" s="236"/>
      <c r="BK89" s="236"/>
      <c r="BL89" s="236"/>
      <c r="BM89" s="236"/>
      <c r="BN89" s="236"/>
      <c r="BO89" s="236"/>
      <c r="BP89" s="236"/>
      <c r="BQ89" s="233">
        <v>83</v>
      </c>
      <c r="BR89" s="238"/>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15">
      <c r="A90" s="240"/>
      <c r="B90" s="241"/>
      <c r="C90" s="241"/>
      <c r="D90" s="241"/>
      <c r="E90" s="241"/>
      <c r="F90" s="241"/>
      <c r="G90" s="241"/>
      <c r="H90" s="241"/>
      <c r="I90" s="241"/>
      <c r="J90" s="241"/>
      <c r="K90" s="241"/>
      <c r="L90" s="241"/>
      <c r="M90" s="241"/>
      <c r="N90" s="241"/>
      <c r="O90" s="241"/>
      <c r="P90" s="241"/>
      <c r="Q90" s="242"/>
      <c r="R90" s="242"/>
      <c r="S90" s="242"/>
      <c r="T90" s="242"/>
      <c r="U90" s="242"/>
      <c r="V90" s="242"/>
      <c r="W90" s="242"/>
      <c r="X90" s="242"/>
      <c r="Y90" s="242"/>
      <c r="Z90" s="242"/>
      <c r="AA90" s="242"/>
      <c r="AB90" s="242"/>
      <c r="AC90" s="242"/>
      <c r="AD90" s="242"/>
      <c r="AE90" s="242"/>
      <c r="AF90" s="242"/>
      <c r="AG90" s="242"/>
      <c r="AH90" s="242"/>
      <c r="AI90" s="242"/>
      <c r="AJ90" s="242"/>
      <c r="AK90" s="242"/>
      <c r="AL90" s="242"/>
      <c r="AM90" s="242"/>
      <c r="AN90" s="242"/>
      <c r="AO90" s="242"/>
      <c r="AP90" s="242"/>
      <c r="AQ90" s="242"/>
      <c r="AR90" s="242"/>
      <c r="AS90" s="242"/>
      <c r="AT90" s="242"/>
      <c r="AU90" s="242"/>
      <c r="AV90" s="242"/>
      <c r="AW90" s="242"/>
      <c r="AX90" s="242"/>
      <c r="AY90" s="242"/>
      <c r="AZ90" s="243"/>
      <c r="BA90" s="243"/>
      <c r="BB90" s="243"/>
      <c r="BC90" s="243"/>
      <c r="BD90" s="243"/>
      <c r="BE90" s="236"/>
      <c r="BF90" s="236"/>
      <c r="BG90" s="236"/>
      <c r="BH90" s="236"/>
      <c r="BI90" s="236"/>
      <c r="BJ90" s="236"/>
      <c r="BK90" s="236"/>
      <c r="BL90" s="236"/>
      <c r="BM90" s="236"/>
      <c r="BN90" s="236"/>
      <c r="BO90" s="236"/>
      <c r="BP90" s="236"/>
      <c r="BQ90" s="233">
        <v>84</v>
      </c>
      <c r="BR90" s="238"/>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15">
      <c r="A91" s="240"/>
      <c r="B91" s="241"/>
      <c r="C91" s="241"/>
      <c r="D91" s="241"/>
      <c r="E91" s="241"/>
      <c r="F91" s="241"/>
      <c r="G91" s="241"/>
      <c r="H91" s="241"/>
      <c r="I91" s="241"/>
      <c r="J91" s="241"/>
      <c r="K91" s="241"/>
      <c r="L91" s="241"/>
      <c r="M91" s="241"/>
      <c r="N91" s="241"/>
      <c r="O91" s="241"/>
      <c r="P91" s="241"/>
      <c r="Q91" s="242"/>
      <c r="R91" s="242"/>
      <c r="S91" s="242"/>
      <c r="T91" s="242"/>
      <c r="U91" s="242"/>
      <c r="V91" s="242"/>
      <c r="W91" s="242"/>
      <c r="X91" s="242"/>
      <c r="Y91" s="242"/>
      <c r="Z91" s="242"/>
      <c r="AA91" s="242"/>
      <c r="AB91" s="242"/>
      <c r="AC91" s="242"/>
      <c r="AD91" s="242"/>
      <c r="AE91" s="242"/>
      <c r="AF91" s="242"/>
      <c r="AG91" s="242"/>
      <c r="AH91" s="242"/>
      <c r="AI91" s="242"/>
      <c r="AJ91" s="242"/>
      <c r="AK91" s="242"/>
      <c r="AL91" s="242"/>
      <c r="AM91" s="242"/>
      <c r="AN91" s="242"/>
      <c r="AO91" s="242"/>
      <c r="AP91" s="242"/>
      <c r="AQ91" s="242"/>
      <c r="AR91" s="242"/>
      <c r="AS91" s="242"/>
      <c r="AT91" s="242"/>
      <c r="AU91" s="242"/>
      <c r="AV91" s="242"/>
      <c r="AW91" s="242"/>
      <c r="AX91" s="242"/>
      <c r="AY91" s="242"/>
      <c r="AZ91" s="243"/>
      <c r="BA91" s="243"/>
      <c r="BB91" s="243"/>
      <c r="BC91" s="243"/>
      <c r="BD91" s="243"/>
      <c r="BE91" s="236"/>
      <c r="BF91" s="236"/>
      <c r="BG91" s="236"/>
      <c r="BH91" s="236"/>
      <c r="BI91" s="236"/>
      <c r="BJ91" s="236"/>
      <c r="BK91" s="236"/>
      <c r="BL91" s="236"/>
      <c r="BM91" s="236"/>
      <c r="BN91" s="236"/>
      <c r="BO91" s="236"/>
      <c r="BP91" s="236"/>
      <c r="BQ91" s="233">
        <v>85</v>
      </c>
      <c r="BR91" s="238"/>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15">
      <c r="A92" s="240"/>
      <c r="B92" s="241"/>
      <c r="C92" s="241"/>
      <c r="D92" s="241"/>
      <c r="E92" s="241"/>
      <c r="F92" s="241"/>
      <c r="G92" s="241"/>
      <c r="H92" s="241"/>
      <c r="I92" s="241"/>
      <c r="J92" s="241"/>
      <c r="K92" s="241"/>
      <c r="L92" s="241"/>
      <c r="M92" s="241"/>
      <c r="N92" s="241"/>
      <c r="O92" s="241"/>
      <c r="P92" s="241"/>
      <c r="Q92" s="242"/>
      <c r="R92" s="242"/>
      <c r="S92" s="242"/>
      <c r="T92" s="242"/>
      <c r="U92" s="242"/>
      <c r="V92" s="242"/>
      <c r="W92" s="242"/>
      <c r="X92" s="242"/>
      <c r="Y92" s="242"/>
      <c r="Z92" s="242"/>
      <c r="AA92" s="242"/>
      <c r="AB92" s="242"/>
      <c r="AC92" s="242"/>
      <c r="AD92" s="242"/>
      <c r="AE92" s="242"/>
      <c r="AF92" s="242"/>
      <c r="AG92" s="242"/>
      <c r="AH92" s="242"/>
      <c r="AI92" s="242"/>
      <c r="AJ92" s="242"/>
      <c r="AK92" s="242"/>
      <c r="AL92" s="242"/>
      <c r="AM92" s="242"/>
      <c r="AN92" s="242"/>
      <c r="AO92" s="242"/>
      <c r="AP92" s="242"/>
      <c r="AQ92" s="242"/>
      <c r="AR92" s="242"/>
      <c r="AS92" s="242"/>
      <c r="AT92" s="242"/>
      <c r="AU92" s="242"/>
      <c r="AV92" s="242"/>
      <c r="AW92" s="242"/>
      <c r="AX92" s="242"/>
      <c r="AY92" s="242"/>
      <c r="AZ92" s="243"/>
      <c r="BA92" s="243"/>
      <c r="BB92" s="243"/>
      <c r="BC92" s="243"/>
      <c r="BD92" s="243"/>
      <c r="BE92" s="236"/>
      <c r="BF92" s="236"/>
      <c r="BG92" s="236"/>
      <c r="BH92" s="236"/>
      <c r="BI92" s="236"/>
      <c r="BJ92" s="236"/>
      <c r="BK92" s="236"/>
      <c r="BL92" s="236"/>
      <c r="BM92" s="236"/>
      <c r="BN92" s="236"/>
      <c r="BO92" s="236"/>
      <c r="BP92" s="236"/>
      <c r="BQ92" s="233">
        <v>86</v>
      </c>
      <c r="BR92" s="238"/>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15">
      <c r="A93" s="240"/>
      <c r="B93" s="241"/>
      <c r="C93" s="241"/>
      <c r="D93" s="241"/>
      <c r="E93" s="241"/>
      <c r="F93" s="241"/>
      <c r="G93" s="241"/>
      <c r="H93" s="241"/>
      <c r="I93" s="241"/>
      <c r="J93" s="241"/>
      <c r="K93" s="241"/>
      <c r="L93" s="241"/>
      <c r="M93" s="241"/>
      <c r="N93" s="241"/>
      <c r="O93" s="241"/>
      <c r="P93" s="241"/>
      <c r="Q93" s="242"/>
      <c r="R93" s="242"/>
      <c r="S93" s="242"/>
      <c r="T93" s="242"/>
      <c r="U93" s="242"/>
      <c r="V93" s="242"/>
      <c r="W93" s="242"/>
      <c r="X93" s="242"/>
      <c r="Y93" s="242"/>
      <c r="Z93" s="242"/>
      <c r="AA93" s="242"/>
      <c r="AB93" s="242"/>
      <c r="AC93" s="242"/>
      <c r="AD93" s="242"/>
      <c r="AE93" s="242"/>
      <c r="AF93" s="242"/>
      <c r="AG93" s="242"/>
      <c r="AH93" s="242"/>
      <c r="AI93" s="242"/>
      <c r="AJ93" s="242"/>
      <c r="AK93" s="242"/>
      <c r="AL93" s="242"/>
      <c r="AM93" s="242"/>
      <c r="AN93" s="242"/>
      <c r="AO93" s="242"/>
      <c r="AP93" s="242"/>
      <c r="AQ93" s="242"/>
      <c r="AR93" s="242"/>
      <c r="AS93" s="242"/>
      <c r="AT93" s="242"/>
      <c r="AU93" s="242"/>
      <c r="AV93" s="242"/>
      <c r="AW93" s="242"/>
      <c r="AX93" s="242"/>
      <c r="AY93" s="242"/>
      <c r="AZ93" s="243"/>
      <c r="BA93" s="243"/>
      <c r="BB93" s="243"/>
      <c r="BC93" s="243"/>
      <c r="BD93" s="243"/>
      <c r="BE93" s="236"/>
      <c r="BF93" s="236"/>
      <c r="BG93" s="236"/>
      <c r="BH93" s="236"/>
      <c r="BI93" s="236"/>
      <c r="BJ93" s="236"/>
      <c r="BK93" s="236"/>
      <c r="BL93" s="236"/>
      <c r="BM93" s="236"/>
      <c r="BN93" s="236"/>
      <c r="BO93" s="236"/>
      <c r="BP93" s="236"/>
      <c r="BQ93" s="233">
        <v>87</v>
      </c>
      <c r="BR93" s="238"/>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15">
      <c r="A94" s="240"/>
      <c r="B94" s="241"/>
      <c r="C94" s="241"/>
      <c r="D94" s="241"/>
      <c r="E94" s="241"/>
      <c r="F94" s="241"/>
      <c r="G94" s="241"/>
      <c r="H94" s="241"/>
      <c r="I94" s="241"/>
      <c r="J94" s="241"/>
      <c r="K94" s="241"/>
      <c r="L94" s="241"/>
      <c r="M94" s="241"/>
      <c r="N94" s="241"/>
      <c r="O94" s="241"/>
      <c r="P94" s="241"/>
      <c r="Q94" s="242"/>
      <c r="R94" s="242"/>
      <c r="S94" s="242"/>
      <c r="T94" s="242"/>
      <c r="U94" s="242"/>
      <c r="V94" s="242"/>
      <c r="W94" s="242"/>
      <c r="X94" s="242"/>
      <c r="Y94" s="242"/>
      <c r="Z94" s="242"/>
      <c r="AA94" s="242"/>
      <c r="AB94" s="242"/>
      <c r="AC94" s="242"/>
      <c r="AD94" s="242"/>
      <c r="AE94" s="242"/>
      <c r="AF94" s="242"/>
      <c r="AG94" s="242"/>
      <c r="AH94" s="242"/>
      <c r="AI94" s="242"/>
      <c r="AJ94" s="242"/>
      <c r="AK94" s="242"/>
      <c r="AL94" s="242"/>
      <c r="AM94" s="242"/>
      <c r="AN94" s="242"/>
      <c r="AO94" s="242"/>
      <c r="AP94" s="242"/>
      <c r="AQ94" s="242"/>
      <c r="AR94" s="242"/>
      <c r="AS94" s="242"/>
      <c r="AT94" s="242"/>
      <c r="AU94" s="242"/>
      <c r="AV94" s="242"/>
      <c r="AW94" s="242"/>
      <c r="AX94" s="242"/>
      <c r="AY94" s="242"/>
      <c r="AZ94" s="243"/>
      <c r="BA94" s="243"/>
      <c r="BB94" s="243"/>
      <c r="BC94" s="243"/>
      <c r="BD94" s="243"/>
      <c r="BE94" s="236"/>
      <c r="BF94" s="236"/>
      <c r="BG94" s="236"/>
      <c r="BH94" s="236"/>
      <c r="BI94" s="236"/>
      <c r="BJ94" s="236"/>
      <c r="BK94" s="236"/>
      <c r="BL94" s="236"/>
      <c r="BM94" s="236"/>
      <c r="BN94" s="236"/>
      <c r="BO94" s="236"/>
      <c r="BP94" s="236"/>
      <c r="BQ94" s="233">
        <v>88</v>
      </c>
      <c r="BR94" s="238"/>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15">
      <c r="A95" s="240"/>
      <c r="B95" s="241"/>
      <c r="C95" s="241"/>
      <c r="D95" s="241"/>
      <c r="E95" s="241"/>
      <c r="F95" s="241"/>
      <c r="G95" s="241"/>
      <c r="H95" s="241"/>
      <c r="I95" s="241"/>
      <c r="J95" s="241"/>
      <c r="K95" s="241"/>
      <c r="L95" s="241"/>
      <c r="M95" s="241"/>
      <c r="N95" s="241"/>
      <c r="O95" s="241"/>
      <c r="P95" s="241"/>
      <c r="Q95" s="242"/>
      <c r="R95" s="242"/>
      <c r="S95" s="242"/>
      <c r="T95" s="242"/>
      <c r="U95" s="242"/>
      <c r="V95" s="242"/>
      <c r="W95" s="242"/>
      <c r="X95" s="242"/>
      <c r="Y95" s="242"/>
      <c r="Z95" s="242"/>
      <c r="AA95" s="242"/>
      <c r="AB95" s="242"/>
      <c r="AC95" s="242"/>
      <c r="AD95" s="242"/>
      <c r="AE95" s="242"/>
      <c r="AF95" s="242"/>
      <c r="AG95" s="242"/>
      <c r="AH95" s="242"/>
      <c r="AI95" s="242"/>
      <c r="AJ95" s="242"/>
      <c r="AK95" s="242"/>
      <c r="AL95" s="242"/>
      <c r="AM95" s="242"/>
      <c r="AN95" s="242"/>
      <c r="AO95" s="242"/>
      <c r="AP95" s="242"/>
      <c r="AQ95" s="242"/>
      <c r="AR95" s="242"/>
      <c r="AS95" s="242"/>
      <c r="AT95" s="242"/>
      <c r="AU95" s="242"/>
      <c r="AV95" s="242"/>
      <c r="AW95" s="242"/>
      <c r="AX95" s="242"/>
      <c r="AY95" s="242"/>
      <c r="AZ95" s="243"/>
      <c r="BA95" s="243"/>
      <c r="BB95" s="243"/>
      <c r="BC95" s="243"/>
      <c r="BD95" s="243"/>
      <c r="BE95" s="236"/>
      <c r="BF95" s="236"/>
      <c r="BG95" s="236"/>
      <c r="BH95" s="236"/>
      <c r="BI95" s="236"/>
      <c r="BJ95" s="236"/>
      <c r="BK95" s="236"/>
      <c r="BL95" s="236"/>
      <c r="BM95" s="236"/>
      <c r="BN95" s="236"/>
      <c r="BO95" s="236"/>
      <c r="BP95" s="236"/>
      <c r="BQ95" s="233">
        <v>89</v>
      </c>
      <c r="BR95" s="238"/>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15">
      <c r="A96" s="240"/>
      <c r="B96" s="241"/>
      <c r="C96" s="241"/>
      <c r="D96" s="241"/>
      <c r="E96" s="241"/>
      <c r="F96" s="241"/>
      <c r="G96" s="241"/>
      <c r="H96" s="241"/>
      <c r="I96" s="241"/>
      <c r="J96" s="241"/>
      <c r="K96" s="241"/>
      <c r="L96" s="241"/>
      <c r="M96" s="241"/>
      <c r="N96" s="241"/>
      <c r="O96" s="241"/>
      <c r="P96" s="241"/>
      <c r="Q96" s="242"/>
      <c r="R96" s="242"/>
      <c r="S96" s="242"/>
      <c r="T96" s="242"/>
      <c r="U96" s="242"/>
      <c r="V96" s="242"/>
      <c r="W96" s="242"/>
      <c r="X96" s="242"/>
      <c r="Y96" s="242"/>
      <c r="Z96" s="242"/>
      <c r="AA96" s="242"/>
      <c r="AB96" s="242"/>
      <c r="AC96" s="242"/>
      <c r="AD96" s="242"/>
      <c r="AE96" s="242"/>
      <c r="AF96" s="242"/>
      <c r="AG96" s="242"/>
      <c r="AH96" s="242"/>
      <c r="AI96" s="242"/>
      <c r="AJ96" s="242"/>
      <c r="AK96" s="242"/>
      <c r="AL96" s="242"/>
      <c r="AM96" s="242"/>
      <c r="AN96" s="242"/>
      <c r="AO96" s="242"/>
      <c r="AP96" s="242"/>
      <c r="AQ96" s="242"/>
      <c r="AR96" s="242"/>
      <c r="AS96" s="242"/>
      <c r="AT96" s="242"/>
      <c r="AU96" s="242"/>
      <c r="AV96" s="242"/>
      <c r="AW96" s="242"/>
      <c r="AX96" s="242"/>
      <c r="AY96" s="242"/>
      <c r="AZ96" s="243"/>
      <c r="BA96" s="243"/>
      <c r="BB96" s="243"/>
      <c r="BC96" s="243"/>
      <c r="BD96" s="243"/>
      <c r="BE96" s="236"/>
      <c r="BF96" s="236"/>
      <c r="BG96" s="236"/>
      <c r="BH96" s="236"/>
      <c r="BI96" s="236"/>
      <c r="BJ96" s="236"/>
      <c r="BK96" s="236"/>
      <c r="BL96" s="236"/>
      <c r="BM96" s="236"/>
      <c r="BN96" s="236"/>
      <c r="BO96" s="236"/>
      <c r="BP96" s="236"/>
      <c r="BQ96" s="233">
        <v>90</v>
      </c>
      <c r="BR96" s="238"/>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15">
      <c r="A97" s="240"/>
      <c r="B97" s="241"/>
      <c r="C97" s="241"/>
      <c r="D97" s="241"/>
      <c r="E97" s="241"/>
      <c r="F97" s="241"/>
      <c r="G97" s="241"/>
      <c r="H97" s="241"/>
      <c r="I97" s="241"/>
      <c r="J97" s="241"/>
      <c r="K97" s="241"/>
      <c r="L97" s="241"/>
      <c r="M97" s="241"/>
      <c r="N97" s="241"/>
      <c r="O97" s="241"/>
      <c r="P97" s="241"/>
      <c r="Q97" s="242"/>
      <c r="R97" s="242"/>
      <c r="S97" s="242"/>
      <c r="T97" s="242"/>
      <c r="U97" s="242"/>
      <c r="V97" s="242"/>
      <c r="W97" s="242"/>
      <c r="X97" s="242"/>
      <c r="Y97" s="242"/>
      <c r="Z97" s="242"/>
      <c r="AA97" s="242"/>
      <c r="AB97" s="242"/>
      <c r="AC97" s="242"/>
      <c r="AD97" s="242"/>
      <c r="AE97" s="242"/>
      <c r="AF97" s="242"/>
      <c r="AG97" s="242"/>
      <c r="AH97" s="242"/>
      <c r="AI97" s="242"/>
      <c r="AJ97" s="242"/>
      <c r="AK97" s="242"/>
      <c r="AL97" s="242"/>
      <c r="AM97" s="242"/>
      <c r="AN97" s="242"/>
      <c r="AO97" s="242"/>
      <c r="AP97" s="242"/>
      <c r="AQ97" s="242"/>
      <c r="AR97" s="242"/>
      <c r="AS97" s="242"/>
      <c r="AT97" s="242"/>
      <c r="AU97" s="242"/>
      <c r="AV97" s="242"/>
      <c r="AW97" s="242"/>
      <c r="AX97" s="242"/>
      <c r="AY97" s="242"/>
      <c r="AZ97" s="243"/>
      <c r="BA97" s="243"/>
      <c r="BB97" s="243"/>
      <c r="BC97" s="243"/>
      <c r="BD97" s="243"/>
      <c r="BE97" s="236"/>
      <c r="BF97" s="236"/>
      <c r="BG97" s="236"/>
      <c r="BH97" s="236"/>
      <c r="BI97" s="236"/>
      <c r="BJ97" s="236"/>
      <c r="BK97" s="236"/>
      <c r="BL97" s="236"/>
      <c r="BM97" s="236"/>
      <c r="BN97" s="236"/>
      <c r="BO97" s="236"/>
      <c r="BP97" s="236"/>
      <c r="BQ97" s="233">
        <v>91</v>
      </c>
      <c r="BR97" s="238"/>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15">
      <c r="A98" s="240"/>
      <c r="B98" s="241"/>
      <c r="C98" s="241"/>
      <c r="D98" s="241"/>
      <c r="E98" s="241"/>
      <c r="F98" s="241"/>
      <c r="G98" s="241"/>
      <c r="H98" s="241"/>
      <c r="I98" s="241"/>
      <c r="J98" s="241"/>
      <c r="K98" s="241"/>
      <c r="L98" s="241"/>
      <c r="M98" s="241"/>
      <c r="N98" s="241"/>
      <c r="O98" s="241"/>
      <c r="P98" s="241"/>
      <c r="Q98" s="242"/>
      <c r="R98" s="242"/>
      <c r="S98" s="242"/>
      <c r="T98" s="242"/>
      <c r="U98" s="242"/>
      <c r="V98" s="242"/>
      <c r="W98" s="242"/>
      <c r="X98" s="242"/>
      <c r="Y98" s="242"/>
      <c r="Z98" s="242"/>
      <c r="AA98" s="242"/>
      <c r="AB98" s="242"/>
      <c r="AC98" s="242"/>
      <c r="AD98" s="242"/>
      <c r="AE98" s="242"/>
      <c r="AF98" s="242"/>
      <c r="AG98" s="242"/>
      <c r="AH98" s="242"/>
      <c r="AI98" s="242"/>
      <c r="AJ98" s="242"/>
      <c r="AK98" s="242"/>
      <c r="AL98" s="242"/>
      <c r="AM98" s="242"/>
      <c r="AN98" s="242"/>
      <c r="AO98" s="242"/>
      <c r="AP98" s="242"/>
      <c r="AQ98" s="242"/>
      <c r="AR98" s="242"/>
      <c r="AS98" s="242"/>
      <c r="AT98" s="242"/>
      <c r="AU98" s="242"/>
      <c r="AV98" s="242"/>
      <c r="AW98" s="242"/>
      <c r="AX98" s="242"/>
      <c r="AY98" s="242"/>
      <c r="AZ98" s="243"/>
      <c r="BA98" s="243"/>
      <c r="BB98" s="243"/>
      <c r="BC98" s="243"/>
      <c r="BD98" s="243"/>
      <c r="BE98" s="236"/>
      <c r="BF98" s="236"/>
      <c r="BG98" s="236"/>
      <c r="BH98" s="236"/>
      <c r="BI98" s="236"/>
      <c r="BJ98" s="236"/>
      <c r="BK98" s="236"/>
      <c r="BL98" s="236"/>
      <c r="BM98" s="236"/>
      <c r="BN98" s="236"/>
      <c r="BO98" s="236"/>
      <c r="BP98" s="236"/>
      <c r="BQ98" s="233">
        <v>92</v>
      </c>
      <c r="BR98" s="238"/>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15">
      <c r="A99" s="240"/>
      <c r="B99" s="241"/>
      <c r="C99" s="241"/>
      <c r="D99" s="241"/>
      <c r="E99" s="241"/>
      <c r="F99" s="241"/>
      <c r="G99" s="241"/>
      <c r="H99" s="241"/>
      <c r="I99" s="241"/>
      <c r="J99" s="241"/>
      <c r="K99" s="241"/>
      <c r="L99" s="241"/>
      <c r="M99" s="241"/>
      <c r="N99" s="241"/>
      <c r="O99" s="241"/>
      <c r="P99" s="241"/>
      <c r="Q99" s="242"/>
      <c r="R99" s="242"/>
      <c r="S99" s="242"/>
      <c r="T99" s="242"/>
      <c r="U99" s="242"/>
      <c r="V99" s="242"/>
      <c r="W99" s="242"/>
      <c r="X99" s="242"/>
      <c r="Y99" s="242"/>
      <c r="Z99" s="242"/>
      <c r="AA99" s="242"/>
      <c r="AB99" s="242"/>
      <c r="AC99" s="242"/>
      <c r="AD99" s="242"/>
      <c r="AE99" s="242"/>
      <c r="AF99" s="242"/>
      <c r="AG99" s="242"/>
      <c r="AH99" s="242"/>
      <c r="AI99" s="242"/>
      <c r="AJ99" s="242"/>
      <c r="AK99" s="242"/>
      <c r="AL99" s="242"/>
      <c r="AM99" s="242"/>
      <c r="AN99" s="242"/>
      <c r="AO99" s="242"/>
      <c r="AP99" s="242"/>
      <c r="AQ99" s="242"/>
      <c r="AR99" s="242"/>
      <c r="AS99" s="242"/>
      <c r="AT99" s="242"/>
      <c r="AU99" s="242"/>
      <c r="AV99" s="242"/>
      <c r="AW99" s="242"/>
      <c r="AX99" s="242"/>
      <c r="AY99" s="242"/>
      <c r="AZ99" s="243"/>
      <c r="BA99" s="243"/>
      <c r="BB99" s="243"/>
      <c r="BC99" s="243"/>
      <c r="BD99" s="243"/>
      <c r="BE99" s="236"/>
      <c r="BF99" s="236"/>
      <c r="BG99" s="236"/>
      <c r="BH99" s="236"/>
      <c r="BI99" s="236"/>
      <c r="BJ99" s="236"/>
      <c r="BK99" s="236"/>
      <c r="BL99" s="236"/>
      <c r="BM99" s="236"/>
      <c r="BN99" s="236"/>
      <c r="BO99" s="236"/>
      <c r="BP99" s="236"/>
      <c r="BQ99" s="233">
        <v>93</v>
      </c>
      <c r="BR99" s="238"/>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15">
      <c r="A100" s="240"/>
      <c r="B100" s="241"/>
      <c r="C100" s="241"/>
      <c r="D100" s="241"/>
      <c r="E100" s="241"/>
      <c r="F100" s="241"/>
      <c r="G100" s="241"/>
      <c r="H100" s="241"/>
      <c r="I100" s="241"/>
      <c r="J100" s="241"/>
      <c r="K100" s="241"/>
      <c r="L100" s="241"/>
      <c r="M100" s="241"/>
      <c r="N100" s="241"/>
      <c r="O100" s="241"/>
      <c r="P100" s="241"/>
      <c r="Q100" s="242"/>
      <c r="R100" s="242"/>
      <c r="S100" s="242"/>
      <c r="T100" s="242"/>
      <c r="U100" s="242"/>
      <c r="V100" s="242"/>
      <c r="W100" s="242"/>
      <c r="X100" s="242"/>
      <c r="Y100" s="242"/>
      <c r="Z100" s="242"/>
      <c r="AA100" s="242"/>
      <c r="AB100" s="242"/>
      <c r="AC100" s="242"/>
      <c r="AD100" s="242"/>
      <c r="AE100" s="242"/>
      <c r="AF100" s="242"/>
      <c r="AG100" s="242"/>
      <c r="AH100" s="242"/>
      <c r="AI100" s="242"/>
      <c r="AJ100" s="242"/>
      <c r="AK100" s="242"/>
      <c r="AL100" s="242"/>
      <c r="AM100" s="242"/>
      <c r="AN100" s="242"/>
      <c r="AO100" s="242"/>
      <c r="AP100" s="242"/>
      <c r="AQ100" s="242"/>
      <c r="AR100" s="242"/>
      <c r="AS100" s="242"/>
      <c r="AT100" s="242"/>
      <c r="AU100" s="242"/>
      <c r="AV100" s="242"/>
      <c r="AW100" s="242"/>
      <c r="AX100" s="242"/>
      <c r="AY100" s="242"/>
      <c r="AZ100" s="243"/>
      <c r="BA100" s="243"/>
      <c r="BB100" s="243"/>
      <c r="BC100" s="243"/>
      <c r="BD100" s="243"/>
      <c r="BE100" s="236"/>
      <c r="BF100" s="236"/>
      <c r="BG100" s="236"/>
      <c r="BH100" s="236"/>
      <c r="BI100" s="236"/>
      <c r="BJ100" s="236"/>
      <c r="BK100" s="236"/>
      <c r="BL100" s="236"/>
      <c r="BM100" s="236"/>
      <c r="BN100" s="236"/>
      <c r="BO100" s="236"/>
      <c r="BP100" s="236"/>
      <c r="BQ100" s="233">
        <v>94</v>
      </c>
      <c r="BR100" s="238"/>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15">
      <c r="A101" s="240"/>
      <c r="B101" s="241"/>
      <c r="C101" s="241"/>
      <c r="D101" s="241"/>
      <c r="E101" s="241"/>
      <c r="F101" s="241"/>
      <c r="G101" s="241"/>
      <c r="H101" s="241"/>
      <c r="I101" s="241"/>
      <c r="J101" s="241"/>
      <c r="K101" s="241"/>
      <c r="L101" s="241"/>
      <c r="M101" s="241"/>
      <c r="N101" s="241"/>
      <c r="O101" s="241"/>
      <c r="P101" s="241"/>
      <c r="Q101" s="242"/>
      <c r="R101" s="242"/>
      <c r="S101" s="242"/>
      <c r="T101" s="242"/>
      <c r="U101" s="242"/>
      <c r="V101" s="242"/>
      <c r="W101" s="242"/>
      <c r="X101" s="242"/>
      <c r="Y101" s="242"/>
      <c r="Z101" s="242"/>
      <c r="AA101" s="242"/>
      <c r="AB101" s="242"/>
      <c r="AC101" s="242"/>
      <c r="AD101" s="242"/>
      <c r="AE101" s="242"/>
      <c r="AF101" s="242"/>
      <c r="AG101" s="242"/>
      <c r="AH101" s="242"/>
      <c r="AI101" s="242"/>
      <c r="AJ101" s="242"/>
      <c r="AK101" s="242"/>
      <c r="AL101" s="242"/>
      <c r="AM101" s="242"/>
      <c r="AN101" s="242"/>
      <c r="AO101" s="242"/>
      <c r="AP101" s="242"/>
      <c r="AQ101" s="242"/>
      <c r="AR101" s="242"/>
      <c r="AS101" s="242"/>
      <c r="AT101" s="242"/>
      <c r="AU101" s="242"/>
      <c r="AV101" s="242"/>
      <c r="AW101" s="242"/>
      <c r="AX101" s="242"/>
      <c r="AY101" s="242"/>
      <c r="AZ101" s="243"/>
      <c r="BA101" s="243"/>
      <c r="BB101" s="243"/>
      <c r="BC101" s="243"/>
      <c r="BD101" s="243"/>
      <c r="BE101" s="236"/>
      <c r="BF101" s="236"/>
      <c r="BG101" s="236"/>
      <c r="BH101" s="236"/>
      <c r="BI101" s="236"/>
      <c r="BJ101" s="236"/>
      <c r="BK101" s="236"/>
      <c r="BL101" s="236"/>
      <c r="BM101" s="236"/>
      <c r="BN101" s="236"/>
      <c r="BO101" s="236"/>
      <c r="BP101" s="236"/>
      <c r="BQ101" s="233">
        <v>95</v>
      </c>
      <c r="BR101" s="238"/>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
      <c r="A102" s="240"/>
      <c r="B102" s="241"/>
      <c r="C102" s="241"/>
      <c r="D102" s="241"/>
      <c r="E102" s="241"/>
      <c r="F102" s="241"/>
      <c r="G102" s="241"/>
      <c r="H102" s="241"/>
      <c r="I102" s="241"/>
      <c r="J102" s="241"/>
      <c r="K102" s="241"/>
      <c r="L102" s="241"/>
      <c r="M102" s="241"/>
      <c r="N102" s="241"/>
      <c r="O102" s="241"/>
      <c r="P102" s="241"/>
      <c r="Q102" s="242"/>
      <c r="R102" s="242"/>
      <c r="S102" s="242"/>
      <c r="T102" s="242"/>
      <c r="U102" s="242"/>
      <c r="V102" s="242"/>
      <c r="W102" s="242"/>
      <c r="X102" s="242"/>
      <c r="Y102" s="242"/>
      <c r="Z102" s="242"/>
      <c r="AA102" s="242"/>
      <c r="AB102" s="242"/>
      <c r="AC102" s="242"/>
      <c r="AD102" s="242"/>
      <c r="AE102" s="242"/>
      <c r="AF102" s="242"/>
      <c r="AG102" s="242"/>
      <c r="AH102" s="242"/>
      <c r="AI102" s="242"/>
      <c r="AJ102" s="242"/>
      <c r="AK102" s="242"/>
      <c r="AL102" s="242"/>
      <c r="AM102" s="242"/>
      <c r="AN102" s="242"/>
      <c r="AO102" s="242"/>
      <c r="AP102" s="242"/>
      <c r="AQ102" s="242"/>
      <c r="AR102" s="242"/>
      <c r="AS102" s="242"/>
      <c r="AT102" s="242"/>
      <c r="AU102" s="242"/>
      <c r="AV102" s="242"/>
      <c r="AW102" s="242"/>
      <c r="AX102" s="242"/>
      <c r="AY102" s="242"/>
      <c r="AZ102" s="243"/>
      <c r="BA102" s="243"/>
      <c r="BB102" s="243"/>
      <c r="BC102" s="243"/>
      <c r="BD102" s="243"/>
      <c r="BE102" s="236"/>
      <c r="BF102" s="236"/>
      <c r="BG102" s="236"/>
      <c r="BH102" s="236"/>
      <c r="BI102" s="236"/>
      <c r="BJ102" s="236"/>
      <c r="BK102" s="236"/>
      <c r="BL102" s="236"/>
      <c r="BM102" s="236"/>
      <c r="BN102" s="236"/>
      <c r="BO102" s="236"/>
      <c r="BP102" s="236"/>
      <c r="BQ102" s="235" t="s">
        <v>376</v>
      </c>
      <c r="BR102" s="924" t="s">
        <v>402</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f>SUM(CR7:CV88)</f>
        <v>38</v>
      </c>
      <c r="CS102" s="940"/>
      <c r="CT102" s="940"/>
      <c r="CU102" s="940"/>
      <c r="CV102" s="941"/>
      <c r="CW102" s="939">
        <f t="shared" ref="CW102" si="4">SUM(CW7:DA88)</f>
        <v>3</v>
      </c>
      <c r="CX102" s="940"/>
      <c r="CY102" s="940"/>
      <c r="CZ102" s="940"/>
      <c r="DA102" s="941"/>
      <c r="DB102" s="939">
        <f t="shared" ref="DB102" si="5">SUM(DB7:DF88)</f>
        <v>10</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15">
      <c r="A103" s="240"/>
      <c r="B103" s="241"/>
      <c r="C103" s="241"/>
      <c r="D103" s="241"/>
      <c r="E103" s="241"/>
      <c r="F103" s="241"/>
      <c r="G103" s="241"/>
      <c r="H103" s="241"/>
      <c r="I103" s="241"/>
      <c r="J103" s="241"/>
      <c r="K103" s="241"/>
      <c r="L103" s="241"/>
      <c r="M103" s="241"/>
      <c r="N103" s="241"/>
      <c r="O103" s="241"/>
      <c r="P103" s="241"/>
      <c r="Q103" s="242"/>
      <c r="R103" s="242"/>
      <c r="S103" s="242"/>
      <c r="T103" s="242"/>
      <c r="U103" s="242"/>
      <c r="V103" s="242"/>
      <c r="W103" s="242"/>
      <c r="X103" s="242"/>
      <c r="Y103" s="242"/>
      <c r="Z103" s="242"/>
      <c r="AA103" s="242"/>
      <c r="AB103" s="242"/>
      <c r="AC103" s="242"/>
      <c r="AD103" s="242"/>
      <c r="AE103" s="242"/>
      <c r="AF103" s="242"/>
      <c r="AG103" s="242"/>
      <c r="AH103" s="242"/>
      <c r="AI103" s="242"/>
      <c r="AJ103" s="242"/>
      <c r="AK103" s="242"/>
      <c r="AL103" s="242"/>
      <c r="AM103" s="242"/>
      <c r="AN103" s="242"/>
      <c r="AO103" s="242"/>
      <c r="AP103" s="242"/>
      <c r="AQ103" s="242"/>
      <c r="AR103" s="242"/>
      <c r="AS103" s="242"/>
      <c r="AT103" s="242"/>
      <c r="AU103" s="242"/>
      <c r="AV103" s="242"/>
      <c r="AW103" s="242"/>
      <c r="AX103" s="242"/>
      <c r="AY103" s="242"/>
      <c r="AZ103" s="243"/>
      <c r="BA103" s="243"/>
      <c r="BB103" s="243"/>
      <c r="BC103" s="243"/>
      <c r="BD103" s="243"/>
      <c r="BE103" s="236"/>
      <c r="BF103" s="236"/>
      <c r="BG103" s="236"/>
      <c r="BH103" s="236"/>
      <c r="BI103" s="236"/>
      <c r="BJ103" s="236"/>
      <c r="BK103" s="236"/>
      <c r="BL103" s="236"/>
      <c r="BM103" s="236"/>
      <c r="BN103" s="236"/>
      <c r="BO103" s="236"/>
      <c r="BP103" s="236"/>
      <c r="BQ103" s="927" t="s">
        <v>403</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15">
      <c r="A104" s="240"/>
      <c r="B104" s="241"/>
      <c r="C104" s="241"/>
      <c r="D104" s="241"/>
      <c r="E104" s="241"/>
      <c r="F104" s="241"/>
      <c r="G104" s="241"/>
      <c r="H104" s="241"/>
      <c r="I104" s="241"/>
      <c r="J104" s="241"/>
      <c r="K104" s="241"/>
      <c r="L104" s="241"/>
      <c r="M104" s="241"/>
      <c r="N104" s="241"/>
      <c r="O104" s="241"/>
      <c r="P104" s="241"/>
      <c r="Q104" s="242"/>
      <c r="R104" s="242"/>
      <c r="S104" s="242"/>
      <c r="T104" s="242"/>
      <c r="U104" s="242"/>
      <c r="V104" s="242"/>
      <c r="W104" s="242"/>
      <c r="X104" s="242"/>
      <c r="Y104" s="242"/>
      <c r="Z104" s="242"/>
      <c r="AA104" s="242"/>
      <c r="AB104" s="242"/>
      <c r="AC104" s="242"/>
      <c r="AD104" s="242"/>
      <c r="AE104" s="242"/>
      <c r="AF104" s="242"/>
      <c r="AG104" s="242"/>
      <c r="AH104" s="242"/>
      <c r="AI104" s="242"/>
      <c r="AJ104" s="242"/>
      <c r="AK104" s="242"/>
      <c r="AL104" s="242"/>
      <c r="AM104" s="242"/>
      <c r="AN104" s="242"/>
      <c r="AO104" s="242"/>
      <c r="AP104" s="242"/>
      <c r="AQ104" s="242"/>
      <c r="AR104" s="242"/>
      <c r="AS104" s="242"/>
      <c r="AT104" s="242"/>
      <c r="AU104" s="242"/>
      <c r="AV104" s="242"/>
      <c r="AW104" s="242"/>
      <c r="AX104" s="242"/>
      <c r="AY104" s="242"/>
      <c r="AZ104" s="243"/>
      <c r="BA104" s="243"/>
      <c r="BB104" s="243"/>
      <c r="BC104" s="243"/>
      <c r="BD104" s="243"/>
      <c r="BE104" s="236"/>
      <c r="BF104" s="236"/>
      <c r="BG104" s="236"/>
      <c r="BH104" s="236"/>
      <c r="BI104" s="236"/>
      <c r="BJ104" s="236"/>
      <c r="BK104" s="236"/>
      <c r="BL104" s="236"/>
      <c r="BM104" s="236"/>
      <c r="BN104" s="236"/>
      <c r="BO104" s="236"/>
      <c r="BP104" s="236"/>
      <c r="BQ104" s="928" t="s">
        <v>404</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15">
      <c r="A105" s="236"/>
      <c r="B105" s="236"/>
      <c r="C105" s="236"/>
      <c r="D105" s="236"/>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236"/>
      <c r="AN105" s="236"/>
      <c r="AO105" s="236"/>
      <c r="AP105" s="236"/>
      <c r="AQ105" s="236"/>
      <c r="AR105" s="236"/>
      <c r="AS105" s="236"/>
      <c r="AT105" s="236"/>
      <c r="AU105" s="236"/>
      <c r="AV105" s="236"/>
      <c r="AW105" s="236"/>
      <c r="AX105" s="236"/>
      <c r="AY105" s="236"/>
      <c r="AZ105" s="236"/>
      <c r="BA105" s="236"/>
      <c r="BB105" s="236"/>
      <c r="BC105" s="236"/>
      <c r="BD105" s="236"/>
      <c r="BE105" s="236"/>
      <c r="BF105" s="236"/>
      <c r="BG105" s="236"/>
      <c r="BH105" s="236"/>
      <c r="BI105" s="236"/>
      <c r="BJ105" s="236"/>
      <c r="BK105" s="236"/>
      <c r="BL105" s="236"/>
      <c r="BM105" s="236"/>
      <c r="BN105" s="236"/>
      <c r="BO105" s="236"/>
      <c r="BP105" s="236"/>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6"/>
      <c r="B106" s="236"/>
      <c r="C106" s="236"/>
      <c r="D106" s="236"/>
      <c r="E106" s="236"/>
      <c r="F106" s="236"/>
      <c r="G106" s="236"/>
      <c r="H106" s="236"/>
      <c r="I106" s="236"/>
      <c r="J106" s="236"/>
      <c r="K106" s="236"/>
      <c r="L106" s="236"/>
      <c r="M106" s="236"/>
      <c r="N106" s="236"/>
      <c r="O106" s="236"/>
      <c r="P106" s="236"/>
      <c r="Q106" s="236"/>
      <c r="R106" s="236"/>
      <c r="S106" s="236"/>
      <c r="T106" s="236"/>
      <c r="U106" s="236"/>
      <c r="V106" s="236"/>
      <c r="W106" s="236"/>
      <c r="X106" s="236"/>
      <c r="Y106" s="236"/>
      <c r="Z106" s="236"/>
      <c r="AA106" s="236"/>
      <c r="AB106" s="236"/>
      <c r="AC106" s="236"/>
      <c r="AD106" s="236"/>
      <c r="AE106" s="236"/>
      <c r="AF106" s="236"/>
      <c r="AG106" s="236"/>
      <c r="AH106" s="236"/>
      <c r="AI106" s="236"/>
      <c r="AJ106" s="236"/>
      <c r="AK106" s="236"/>
      <c r="AL106" s="236"/>
      <c r="AM106" s="236"/>
      <c r="AN106" s="236"/>
      <c r="AO106" s="236"/>
      <c r="AP106" s="236"/>
      <c r="AQ106" s="236"/>
      <c r="AR106" s="236"/>
      <c r="AS106" s="236"/>
      <c r="AT106" s="236"/>
      <c r="AU106" s="236"/>
      <c r="AV106" s="236"/>
      <c r="AW106" s="236"/>
      <c r="AX106" s="236"/>
      <c r="AY106" s="236"/>
      <c r="AZ106" s="236"/>
      <c r="BA106" s="236"/>
      <c r="BB106" s="236"/>
      <c r="BC106" s="236"/>
      <c r="BD106" s="236"/>
      <c r="BE106" s="236"/>
      <c r="BF106" s="236"/>
      <c r="BG106" s="236"/>
      <c r="BH106" s="236"/>
      <c r="BI106" s="236"/>
      <c r="BJ106" s="236"/>
      <c r="BK106" s="236"/>
      <c r="BL106" s="236"/>
      <c r="BM106" s="236"/>
      <c r="BN106" s="236"/>
      <c r="BO106" s="236"/>
      <c r="BP106" s="236"/>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28" t="s">
        <v>405</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28" t="s">
        <v>406</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29" t="s">
        <v>407</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408</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15">
      <c r="A109" s="882" t="s">
        <v>409</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410</v>
      </c>
      <c r="AB109" s="883"/>
      <c r="AC109" s="883"/>
      <c r="AD109" s="883"/>
      <c r="AE109" s="884"/>
      <c r="AF109" s="885" t="s">
        <v>411</v>
      </c>
      <c r="AG109" s="883"/>
      <c r="AH109" s="883"/>
      <c r="AI109" s="883"/>
      <c r="AJ109" s="884"/>
      <c r="AK109" s="885" t="s">
        <v>294</v>
      </c>
      <c r="AL109" s="883"/>
      <c r="AM109" s="883"/>
      <c r="AN109" s="883"/>
      <c r="AO109" s="884"/>
      <c r="AP109" s="885" t="s">
        <v>412</v>
      </c>
      <c r="AQ109" s="883"/>
      <c r="AR109" s="883"/>
      <c r="AS109" s="883"/>
      <c r="AT109" s="916"/>
      <c r="AU109" s="882" t="s">
        <v>409</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410</v>
      </c>
      <c r="BR109" s="883"/>
      <c r="BS109" s="883"/>
      <c r="BT109" s="883"/>
      <c r="BU109" s="884"/>
      <c r="BV109" s="885" t="s">
        <v>411</v>
      </c>
      <c r="BW109" s="883"/>
      <c r="BX109" s="883"/>
      <c r="BY109" s="883"/>
      <c r="BZ109" s="884"/>
      <c r="CA109" s="885" t="s">
        <v>294</v>
      </c>
      <c r="CB109" s="883"/>
      <c r="CC109" s="883"/>
      <c r="CD109" s="883"/>
      <c r="CE109" s="884"/>
      <c r="CF109" s="923" t="s">
        <v>412</v>
      </c>
      <c r="CG109" s="923"/>
      <c r="CH109" s="923"/>
      <c r="CI109" s="923"/>
      <c r="CJ109" s="923"/>
      <c r="CK109" s="885" t="s">
        <v>413</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410</v>
      </c>
      <c r="DH109" s="883"/>
      <c r="DI109" s="883"/>
      <c r="DJ109" s="883"/>
      <c r="DK109" s="884"/>
      <c r="DL109" s="885" t="s">
        <v>411</v>
      </c>
      <c r="DM109" s="883"/>
      <c r="DN109" s="883"/>
      <c r="DO109" s="883"/>
      <c r="DP109" s="884"/>
      <c r="DQ109" s="885" t="s">
        <v>294</v>
      </c>
      <c r="DR109" s="883"/>
      <c r="DS109" s="883"/>
      <c r="DT109" s="883"/>
      <c r="DU109" s="884"/>
      <c r="DV109" s="885" t="s">
        <v>412</v>
      </c>
      <c r="DW109" s="883"/>
      <c r="DX109" s="883"/>
      <c r="DY109" s="883"/>
      <c r="DZ109" s="916"/>
    </row>
    <row r="110" spans="1:131" s="224" customFormat="1" ht="26.25" customHeight="1" x14ac:dyDescent="0.15">
      <c r="A110" s="796" t="s">
        <v>414</v>
      </c>
      <c r="B110" s="797"/>
      <c r="C110" s="797"/>
      <c r="D110" s="797"/>
      <c r="E110" s="797"/>
      <c r="F110" s="797"/>
      <c r="G110" s="797"/>
      <c r="H110" s="797"/>
      <c r="I110" s="797"/>
      <c r="J110" s="797"/>
      <c r="K110" s="797"/>
      <c r="L110" s="797"/>
      <c r="M110" s="797"/>
      <c r="N110" s="797"/>
      <c r="O110" s="797"/>
      <c r="P110" s="797"/>
      <c r="Q110" s="797"/>
      <c r="R110" s="797"/>
      <c r="S110" s="797"/>
      <c r="T110" s="797"/>
      <c r="U110" s="797"/>
      <c r="V110" s="797"/>
      <c r="W110" s="797"/>
      <c r="X110" s="797"/>
      <c r="Y110" s="797"/>
      <c r="Z110" s="798"/>
      <c r="AA110" s="875">
        <v>1586730</v>
      </c>
      <c r="AB110" s="876"/>
      <c r="AC110" s="876"/>
      <c r="AD110" s="876"/>
      <c r="AE110" s="877"/>
      <c r="AF110" s="878">
        <v>1557057</v>
      </c>
      <c r="AG110" s="876"/>
      <c r="AH110" s="876"/>
      <c r="AI110" s="876"/>
      <c r="AJ110" s="877"/>
      <c r="AK110" s="878">
        <v>1489924</v>
      </c>
      <c r="AL110" s="876"/>
      <c r="AM110" s="876"/>
      <c r="AN110" s="876"/>
      <c r="AO110" s="877"/>
      <c r="AP110" s="879">
        <v>35.9</v>
      </c>
      <c r="AQ110" s="880"/>
      <c r="AR110" s="880"/>
      <c r="AS110" s="880"/>
      <c r="AT110" s="881"/>
      <c r="AU110" s="917" t="s">
        <v>69</v>
      </c>
      <c r="AV110" s="918"/>
      <c r="AW110" s="918"/>
      <c r="AX110" s="918"/>
      <c r="AY110" s="918"/>
      <c r="AZ110" s="847" t="s">
        <v>415</v>
      </c>
      <c r="BA110" s="797"/>
      <c r="BB110" s="797"/>
      <c r="BC110" s="797"/>
      <c r="BD110" s="797"/>
      <c r="BE110" s="797"/>
      <c r="BF110" s="797"/>
      <c r="BG110" s="797"/>
      <c r="BH110" s="797"/>
      <c r="BI110" s="797"/>
      <c r="BJ110" s="797"/>
      <c r="BK110" s="797"/>
      <c r="BL110" s="797"/>
      <c r="BM110" s="797"/>
      <c r="BN110" s="797"/>
      <c r="BO110" s="797"/>
      <c r="BP110" s="798"/>
      <c r="BQ110" s="848">
        <v>15467244</v>
      </c>
      <c r="BR110" s="829"/>
      <c r="BS110" s="829"/>
      <c r="BT110" s="829"/>
      <c r="BU110" s="829"/>
      <c r="BV110" s="829">
        <v>16413659</v>
      </c>
      <c r="BW110" s="829"/>
      <c r="BX110" s="829"/>
      <c r="BY110" s="829"/>
      <c r="BZ110" s="829"/>
      <c r="CA110" s="829">
        <v>16477148</v>
      </c>
      <c r="CB110" s="829"/>
      <c r="CC110" s="829"/>
      <c r="CD110" s="829"/>
      <c r="CE110" s="829"/>
      <c r="CF110" s="853">
        <v>396.6</v>
      </c>
      <c r="CG110" s="854"/>
      <c r="CH110" s="854"/>
      <c r="CI110" s="854"/>
      <c r="CJ110" s="854"/>
      <c r="CK110" s="913" t="s">
        <v>416</v>
      </c>
      <c r="CL110" s="806"/>
      <c r="CM110" s="847" t="s">
        <v>417</v>
      </c>
      <c r="CN110" s="797"/>
      <c r="CO110" s="797"/>
      <c r="CP110" s="797"/>
      <c r="CQ110" s="797"/>
      <c r="CR110" s="797"/>
      <c r="CS110" s="797"/>
      <c r="CT110" s="797"/>
      <c r="CU110" s="797"/>
      <c r="CV110" s="797"/>
      <c r="CW110" s="797"/>
      <c r="CX110" s="797"/>
      <c r="CY110" s="797"/>
      <c r="CZ110" s="797"/>
      <c r="DA110" s="797"/>
      <c r="DB110" s="797"/>
      <c r="DC110" s="797"/>
      <c r="DD110" s="797"/>
      <c r="DE110" s="797"/>
      <c r="DF110" s="798"/>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15">
      <c r="A111" s="761" t="s">
        <v>418</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4" t="s">
        <v>419</v>
      </c>
      <c r="BA111" s="739"/>
      <c r="BB111" s="739"/>
      <c r="BC111" s="739"/>
      <c r="BD111" s="739"/>
      <c r="BE111" s="739"/>
      <c r="BF111" s="739"/>
      <c r="BG111" s="739"/>
      <c r="BH111" s="739"/>
      <c r="BI111" s="739"/>
      <c r="BJ111" s="739"/>
      <c r="BK111" s="739"/>
      <c r="BL111" s="739"/>
      <c r="BM111" s="739"/>
      <c r="BN111" s="739"/>
      <c r="BO111" s="739"/>
      <c r="BP111" s="740"/>
      <c r="BQ111" s="776">
        <v>10885</v>
      </c>
      <c r="BR111" s="777"/>
      <c r="BS111" s="777"/>
      <c r="BT111" s="777"/>
      <c r="BU111" s="777"/>
      <c r="BV111" s="777">
        <v>4429</v>
      </c>
      <c r="BW111" s="777"/>
      <c r="BX111" s="777"/>
      <c r="BY111" s="777"/>
      <c r="BZ111" s="777"/>
      <c r="CA111" s="777">
        <v>492</v>
      </c>
      <c r="CB111" s="777"/>
      <c r="CC111" s="777"/>
      <c r="CD111" s="777"/>
      <c r="CE111" s="777"/>
      <c r="CF111" s="862">
        <v>0</v>
      </c>
      <c r="CG111" s="863"/>
      <c r="CH111" s="863"/>
      <c r="CI111" s="863"/>
      <c r="CJ111" s="863"/>
      <c r="CK111" s="914"/>
      <c r="CL111" s="808"/>
      <c r="CM111" s="804" t="s">
        <v>420</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776" t="s">
        <v>122</v>
      </c>
      <c r="DH111" s="777"/>
      <c r="DI111" s="777"/>
      <c r="DJ111" s="777"/>
      <c r="DK111" s="777"/>
      <c r="DL111" s="777" t="s">
        <v>122</v>
      </c>
      <c r="DM111" s="777"/>
      <c r="DN111" s="777"/>
      <c r="DO111" s="777"/>
      <c r="DP111" s="777"/>
      <c r="DQ111" s="777" t="s">
        <v>122</v>
      </c>
      <c r="DR111" s="777"/>
      <c r="DS111" s="777"/>
      <c r="DT111" s="777"/>
      <c r="DU111" s="777"/>
      <c r="DV111" s="783" t="s">
        <v>122</v>
      </c>
      <c r="DW111" s="783"/>
      <c r="DX111" s="783"/>
      <c r="DY111" s="783"/>
      <c r="DZ111" s="784"/>
    </row>
    <row r="112" spans="1:131" s="224" customFormat="1" ht="26.25" customHeight="1" x14ac:dyDescent="0.15">
      <c r="A112" s="899" t="s">
        <v>421</v>
      </c>
      <c r="B112" s="900"/>
      <c r="C112" s="739" t="s">
        <v>422</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4" t="s">
        <v>423</v>
      </c>
      <c r="BA112" s="739"/>
      <c r="BB112" s="739"/>
      <c r="BC112" s="739"/>
      <c r="BD112" s="739"/>
      <c r="BE112" s="739"/>
      <c r="BF112" s="739"/>
      <c r="BG112" s="739"/>
      <c r="BH112" s="739"/>
      <c r="BI112" s="739"/>
      <c r="BJ112" s="739"/>
      <c r="BK112" s="739"/>
      <c r="BL112" s="739"/>
      <c r="BM112" s="739"/>
      <c r="BN112" s="739"/>
      <c r="BO112" s="739"/>
      <c r="BP112" s="740"/>
      <c r="BQ112" s="776">
        <v>753312</v>
      </c>
      <c r="BR112" s="777"/>
      <c r="BS112" s="777"/>
      <c r="BT112" s="777"/>
      <c r="BU112" s="777"/>
      <c r="BV112" s="777">
        <v>767602</v>
      </c>
      <c r="BW112" s="777"/>
      <c r="BX112" s="777"/>
      <c r="BY112" s="777"/>
      <c r="BZ112" s="777"/>
      <c r="CA112" s="777">
        <v>745306</v>
      </c>
      <c r="CB112" s="777"/>
      <c r="CC112" s="777"/>
      <c r="CD112" s="777"/>
      <c r="CE112" s="777"/>
      <c r="CF112" s="862">
        <v>17.899999999999999</v>
      </c>
      <c r="CG112" s="863"/>
      <c r="CH112" s="863"/>
      <c r="CI112" s="863"/>
      <c r="CJ112" s="863"/>
      <c r="CK112" s="914"/>
      <c r="CL112" s="808"/>
      <c r="CM112" s="804" t="s">
        <v>424</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776" t="s">
        <v>122</v>
      </c>
      <c r="DH112" s="777"/>
      <c r="DI112" s="777"/>
      <c r="DJ112" s="777"/>
      <c r="DK112" s="777"/>
      <c r="DL112" s="777" t="s">
        <v>122</v>
      </c>
      <c r="DM112" s="777"/>
      <c r="DN112" s="777"/>
      <c r="DO112" s="777"/>
      <c r="DP112" s="777"/>
      <c r="DQ112" s="777" t="s">
        <v>122</v>
      </c>
      <c r="DR112" s="777"/>
      <c r="DS112" s="777"/>
      <c r="DT112" s="777"/>
      <c r="DU112" s="777"/>
      <c r="DV112" s="783" t="s">
        <v>122</v>
      </c>
      <c r="DW112" s="783"/>
      <c r="DX112" s="783"/>
      <c r="DY112" s="783"/>
      <c r="DZ112" s="784"/>
    </row>
    <row r="113" spans="1:130" s="224" customFormat="1" ht="26.25" customHeight="1" x14ac:dyDescent="0.15">
      <c r="A113" s="901"/>
      <c r="B113" s="902"/>
      <c r="C113" s="739" t="s">
        <v>425</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170137</v>
      </c>
      <c r="AB113" s="906"/>
      <c r="AC113" s="906"/>
      <c r="AD113" s="906"/>
      <c r="AE113" s="907"/>
      <c r="AF113" s="908">
        <v>180756</v>
      </c>
      <c r="AG113" s="906"/>
      <c r="AH113" s="906"/>
      <c r="AI113" s="906"/>
      <c r="AJ113" s="907"/>
      <c r="AK113" s="908">
        <v>198302</v>
      </c>
      <c r="AL113" s="906"/>
      <c r="AM113" s="906"/>
      <c r="AN113" s="906"/>
      <c r="AO113" s="907"/>
      <c r="AP113" s="909">
        <v>4.8</v>
      </c>
      <c r="AQ113" s="910"/>
      <c r="AR113" s="910"/>
      <c r="AS113" s="910"/>
      <c r="AT113" s="911"/>
      <c r="AU113" s="919"/>
      <c r="AV113" s="920"/>
      <c r="AW113" s="920"/>
      <c r="AX113" s="920"/>
      <c r="AY113" s="920"/>
      <c r="AZ113" s="804" t="s">
        <v>426</v>
      </c>
      <c r="BA113" s="739"/>
      <c r="BB113" s="739"/>
      <c r="BC113" s="739"/>
      <c r="BD113" s="739"/>
      <c r="BE113" s="739"/>
      <c r="BF113" s="739"/>
      <c r="BG113" s="739"/>
      <c r="BH113" s="739"/>
      <c r="BI113" s="739"/>
      <c r="BJ113" s="739"/>
      <c r="BK113" s="739"/>
      <c r="BL113" s="739"/>
      <c r="BM113" s="739"/>
      <c r="BN113" s="739"/>
      <c r="BO113" s="739"/>
      <c r="BP113" s="740"/>
      <c r="BQ113" s="776">
        <v>261353</v>
      </c>
      <c r="BR113" s="777"/>
      <c r="BS113" s="777"/>
      <c r="BT113" s="777"/>
      <c r="BU113" s="777"/>
      <c r="BV113" s="777">
        <v>240117</v>
      </c>
      <c r="BW113" s="777"/>
      <c r="BX113" s="777"/>
      <c r="BY113" s="777"/>
      <c r="BZ113" s="777"/>
      <c r="CA113" s="777">
        <v>219360</v>
      </c>
      <c r="CB113" s="777"/>
      <c r="CC113" s="777"/>
      <c r="CD113" s="777"/>
      <c r="CE113" s="777"/>
      <c r="CF113" s="862">
        <v>5.3</v>
      </c>
      <c r="CG113" s="863"/>
      <c r="CH113" s="863"/>
      <c r="CI113" s="863"/>
      <c r="CJ113" s="863"/>
      <c r="CK113" s="914"/>
      <c r="CL113" s="808"/>
      <c r="CM113" s="804" t="s">
        <v>427</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15">
      <c r="A114" s="901"/>
      <c r="B114" s="902"/>
      <c r="C114" s="739" t="s">
        <v>428</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23794</v>
      </c>
      <c r="AB114" s="767"/>
      <c r="AC114" s="767"/>
      <c r="AD114" s="767"/>
      <c r="AE114" s="768"/>
      <c r="AF114" s="769">
        <v>23794</v>
      </c>
      <c r="AG114" s="767"/>
      <c r="AH114" s="767"/>
      <c r="AI114" s="767"/>
      <c r="AJ114" s="768"/>
      <c r="AK114" s="769">
        <v>23106</v>
      </c>
      <c r="AL114" s="767"/>
      <c r="AM114" s="767"/>
      <c r="AN114" s="767"/>
      <c r="AO114" s="768"/>
      <c r="AP114" s="811">
        <v>0.6</v>
      </c>
      <c r="AQ114" s="812"/>
      <c r="AR114" s="812"/>
      <c r="AS114" s="812"/>
      <c r="AT114" s="813"/>
      <c r="AU114" s="919"/>
      <c r="AV114" s="920"/>
      <c r="AW114" s="920"/>
      <c r="AX114" s="920"/>
      <c r="AY114" s="920"/>
      <c r="AZ114" s="804" t="s">
        <v>429</v>
      </c>
      <c r="BA114" s="739"/>
      <c r="BB114" s="739"/>
      <c r="BC114" s="739"/>
      <c r="BD114" s="739"/>
      <c r="BE114" s="739"/>
      <c r="BF114" s="739"/>
      <c r="BG114" s="739"/>
      <c r="BH114" s="739"/>
      <c r="BI114" s="739"/>
      <c r="BJ114" s="739"/>
      <c r="BK114" s="739"/>
      <c r="BL114" s="739"/>
      <c r="BM114" s="739"/>
      <c r="BN114" s="739"/>
      <c r="BO114" s="739"/>
      <c r="BP114" s="740"/>
      <c r="BQ114" s="776">
        <v>1041254</v>
      </c>
      <c r="BR114" s="777"/>
      <c r="BS114" s="777"/>
      <c r="BT114" s="777"/>
      <c r="BU114" s="777"/>
      <c r="BV114" s="777">
        <v>974456</v>
      </c>
      <c r="BW114" s="777"/>
      <c r="BX114" s="777"/>
      <c r="BY114" s="777"/>
      <c r="BZ114" s="777"/>
      <c r="CA114" s="777">
        <v>1042074</v>
      </c>
      <c r="CB114" s="777"/>
      <c r="CC114" s="777"/>
      <c r="CD114" s="777"/>
      <c r="CE114" s="777"/>
      <c r="CF114" s="862">
        <v>25.1</v>
      </c>
      <c r="CG114" s="863"/>
      <c r="CH114" s="863"/>
      <c r="CI114" s="863"/>
      <c r="CJ114" s="863"/>
      <c r="CK114" s="914"/>
      <c r="CL114" s="808"/>
      <c r="CM114" s="804" t="s">
        <v>430</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15">
      <c r="A115" s="901"/>
      <c r="B115" s="902"/>
      <c r="C115" s="739" t="s">
        <v>431</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15934</v>
      </c>
      <c r="AB115" s="906"/>
      <c r="AC115" s="906"/>
      <c r="AD115" s="906"/>
      <c r="AE115" s="907"/>
      <c r="AF115" s="908">
        <v>9097</v>
      </c>
      <c r="AG115" s="906"/>
      <c r="AH115" s="906"/>
      <c r="AI115" s="906"/>
      <c r="AJ115" s="907"/>
      <c r="AK115" s="908">
        <v>12859</v>
      </c>
      <c r="AL115" s="906"/>
      <c r="AM115" s="906"/>
      <c r="AN115" s="906"/>
      <c r="AO115" s="907"/>
      <c r="AP115" s="909">
        <v>0.3</v>
      </c>
      <c r="AQ115" s="910"/>
      <c r="AR115" s="910"/>
      <c r="AS115" s="910"/>
      <c r="AT115" s="911"/>
      <c r="AU115" s="919"/>
      <c r="AV115" s="920"/>
      <c r="AW115" s="920"/>
      <c r="AX115" s="920"/>
      <c r="AY115" s="920"/>
      <c r="AZ115" s="804" t="s">
        <v>432</v>
      </c>
      <c r="BA115" s="739"/>
      <c r="BB115" s="739"/>
      <c r="BC115" s="739"/>
      <c r="BD115" s="739"/>
      <c r="BE115" s="739"/>
      <c r="BF115" s="739"/>
      <c r="BG115" s="739"/>
      <c r="BH115" s="739"/>
      <c r="BI115" s="739"/>
      <c r="BJ115" s="739"/>
      <c r="BK115" s="739"/>
      <c r="BL115" s="739"/>
      <c r="BM115" s="739"/>
      <c r="BN115" s="739"/>
      <c r="BO115" s="739"/>
      <c r="BP115" s="740"/>
      <c r="BQ115" s="776" t="s">
        <v>122</v>
      </c>
      <c r="BR115" s="777"/>
      <c r="BS115" s="777"/>
      <c r="BT115" s="777"/>
      <c r="BU115" s="777"/>
      <c r="BV115" s="777" t="s">
        <v>122</v>
      </c>
      <c r="BW115" s="777"/>
      <c r="BX115" s="777"/>
      <c r="BY115" s="777"/>
      <c r="BZ115" s="777"/>
      <c r="CA115" s="777" t="s">
        <v>122</v>
      </c>
      <c r="CB115" s="777"/>
      <c r="CC115" s="777"/>
      <c r="CD115" s="777"/>
      <c r="CE115" s="777"/>
      <c r="CF115" s="862" t="s">
        <v>122</v>
      </c>
      <c r="CG115" s="863"/>
      <c r="CH115" s="863"/>
      <c r="CI115" s="863"/>
      <c r="CJ115" s="863"/>
      <c r="CK115" s="914"/>
      <c r="CL115" s="808"/>
      <c r="CM115" s="804" t="s">
        <v>433</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15">
      <c r="A116" s="903"/>
      <c r="B116" s="904"/>
      <c r="C116" s="826" t="s">
        <v>434</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v>546</v>
      </c>
      <c r="AB116" s="767"/>
      <c r="AC116" s="767"/>
      <c r="AD116" s="767"/>
      <c r="AE116" s="768"/>
      <c r="AF116" s="769">
        <v>1495</v>
      </c>
      <c r="AG116" s="767"/>
      <c r="AH116" s="767"/>
      <c r="AI116" s="767"/>
      <c r="AJ116" s="768"/>
      <c r="AK116" s="769">
        <v>612</v>
      </c>
      <c r="AL116" s="767"/>
      <c r="AM116" s="767"/>
      <c r="AN116" s="767"/>
      <c r="AO116" s="768"/>
      <c r="AP116" s="811">
        <v>0</v>
      </c>
      <c r="AQ116" s="812"/>
      <c r="AR116" s="812"/>
      <c r="AS116" s="812"/>
      <c r="AT116" s="813"/>
      <c r="AU116" s="919"/>
      <c r="AV116" s="920"/>
      <c r="AW116" s="920"/>
      <c r="AX116" s="920"/>
      <c r="AY116" s="920"/>
      <c r="AZ116" s="896" t="s">
        <v>435</v>
      </c>
      <c r="BA116" s="897"/>
      <c r="BB116" s="897"/>
      <c r="BC116" s="897"/>
      <c r="BD116" s="897"/>
      <c r="BE116" s="897"/>
      <c r="BF116" s="897"/>
      <c r="BG116" s="897"/>
      <c r="BH116" s="897"/>
      <c r="BI116" s="897"/>
      <c r="BJ116" s="897"/>
      <c r="BK116" s="897"/>
      <c r="BL116" s="897"/>
      <c r="BM116" s="897"/>
      <c r="BN116" s="897"/>
      <c r="BO116" s="897"/>
      <c r="BP116" s="898"/>
      <c r="BQ116" s="776" t="s">
        <v>122</v>
      </c>
      <c r="BR116" s="777"/>
      <c r="BS116" s="777"/>
      <c r="BT116" s="777"/>
      <c r="BU116" s="777"/>
      <c r="BV116" s="777" t="s">
        <v>122</v>
      </c>
      <c r="BW116" s="777"/>
      <c r="BX116" s="777"/>
      <c r="BY116" s="777"/>
      <c r="BZ116" s="777"/>
      <c r="CA116" s="777" t="s">
        <v>122</v>
      </c>
      <c r="CB116" s="777"/>
      <c r="CC116" s="777"/>
      <c r="CD116" s="777"/>
      <c r="CE116" s="777"/>
      <c r="CF116" s="862" t="s">
        <v>122</v>
      </c>
      <c r="CG116" s="863"/>
      <c r="CH116" s="863"/>
      <c r="CI116" s="863"/>
      <c r="CJ116" s="863"/>
      <c r="CK116" s="914"/>
      <c r="CL116" s="808"/>
      <c r="CM116" s="804" t="s">
        <v>436</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t="s">
        <v>122</v>
      </c>
      <c r="DH116" s="767"/>
      <c r="DI116" s="767"/>
      <c r="DJ116" s="767"/>
      <c r="DK116" s="768"/>
      <c r="DL116" s="769" t="s">
        <v>122</v>
      </c>
      <c r="DM116" s="767"/>
      <c r="DN116" s="767"/>
      <c r="DO116" s="767"/>
      <c r="DP116" s="768"/>
      <c r="DQ116" s="769" t="s">
        <v>122</v>
      </c>
      <c r="DR116" s="767"/>
      <c r="DS116" s="767"/>
      <c r="DT116" s="767"/>
      <c r="DU116" s="768"/>
      <c r="DV116" s="811" t="s">
        <v>122</v>
      </c>
      <c r="DW116" s="812"/>
      <c r="DX116" s="812"/>
      <c r="DY116" s="812"/>
      <c r="DZ116" s="813"/>
    </row>
    <row r="117" spans="1:130" s="224" customFormat="1" ht="26.25" customHeight="1" x14ac:dyDescent="0.15">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437</v>
      </c>
      <c r="Z117" s="884"/>
      <c r="AA117" s="889">
        <v>1797141</v>
      </c>
      <c r="AB117" s="890"/>
      <c r="AC117" s="890"/>
      <c r="AD117" s="890"/>
      <c r="AE117" s="891"/>
      <c r="AF117" s="892">
        <v>1772199</v>
      </c>
      <c r="AG117" s="890"/>
      <c r="AH117" s="890"/>
      <c r="AI117" s="890"/>
      <c r="AJ117" s="891"/>
      <c r="AK117" s="892">
        <v>1724803</v>
      </c>
      <c r="AL117" s="890"/>
      <c r="AM117" s="890"/>
      <c r="AN117" s="890"/>
      <c r="AO117" s="891"/>
      <c r="AP117" s="893"/>
      <c r="AQ117" s="894"/>
      <c r="AR117" s="894"/>
      <c r="AS117" s="894"/>
      <c r="AT117" s="895"/>
      <c r="AU117" s="919"/>
      <c r="AV117" s="920"/>
      <c r="AW117" s="920"/>
      <c r="AX117" s="920"/>
      <c r="AY117" s="920"/>
      <c r="AZ117" s="850" t="s">
        <v>438</v>
      </c>
      <c r="BA117" s="851"/>
      <c r="BB117" s="851"/>
      <c r="BC117" s="851"/>
      <c r="BD117" s="851"/>
      <c r="BE117" s="851"/>
      <c r="BF117" s="851"/>
      <c r="BG117" s="851"/>
      <c r="BH117" s="851"/>
      <c r="BI117" s="851"/>
      <c r="BJ117" s="851"/>
      <c r="BK117" s="851"/>
      <c r="BL117" s="851"/>
      <c r="BM117" s="851"/>
      <c r="BN117" s="851"/>
      <c r="BO117" s="851"/>
      <c r="BP117" s="852"/>
      <c r="BQ117" s="776" t="s">
        <v>122</v>
      </c>
      <c r="BR117" s="777"/>
      <c r="BS117" s="777"/>
      <c r="BT117" s="777"/>
      <c r="BU117" s="777"/>
      <c r="BV117" s="777" t="s">
        <v>122</v>
      </c>
      <c r="BW117" s="777"/>
      <c r="BX117" s="777"/>
      <c r="BY117" s="777"/>
      <c r="BZ117" s="777"/>
      <c r="CA117" s="777" t="s">
        <v>122</v>
      </c>
      <c r="CB117" s="777"/>
      <c r="CC117" s="777"/>
      <c r="CD117" s="777"/>
      <c r="CE117" s="777"/>
      <c r="CF117" s="862" t="s">
        <v>122</v>
      </c>
      <c r="CG117" s="863"/>
      <c r="CH117" s="863"/>
      <c r="CI117" s="863"/>
      <c r="CJ117" s="863"/>
      <c r="CK117" s="914"/>
      <c r="CL117" s="808"/>
      <c r="CM117" s="804" t="s">
        <v>439</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15">
      <c r="A118" s="882" t="s">
        <v>413</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410</v>
      </c>
      <c r="AB118" s="883"/>
      <c r="AC118" s="883"/>
      <c r="AD118" s="883"/>
      <c r="AE118" s="884"/>
      <c r="AF118" s="885" t="s">
        <v>411</v>
      </c>
      <c r="AG118" s="883"/>
      <c r="AH118" s="883"/>
      <c r="AI118" s="883"/>
      <c r="AJ118" s="884"/>
      <c r="AK118" s="885" t="s">
        <v>294</v>
      </c>
      <c r="AL118" s="883"/>
      <c r="AM118" s="883"/>
      <c r="AN118" s="883"/>
      <c r="AO118" s="884"/>
      <c r="AP118" s="886" t="s">
        <v>412</v>
      </c>
      <c r="AQ118" s="887"/>
      <c r="AR118" s="887"/>
      <c r="AS118" s="887"/>
      <c r="AT118" s="888"/>
      <c r="AU118" s="919"/>
      <c r="AV118" s="920"/>
      <c r="AW118" s="920"/>
      <c r="AX118" s="920"/>
      <c r="AY118" s="920"/>
      <c r="AZ118" s="825" t="s">
        <v>440</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4" t="s">
        <v>441</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15">
      <c r="A119" s="805" t="s">
        <v>416</v>
      </c>
      <c r="B119" s="806"/>
      <c r="C119" s="847" t="s">
        <v>417</v>
      </c>
      <c r="D119" s="797"/>
      <c r="E119" s="797"/>
      <c r="F119" s="797"/>
      <c r="G119" s="797"/>
      <c r="H119" s="797"/>
      <c r="I119" s="797"/>
      <c r="J119" s="797"/>
      <c r="K119" s="797"/>
      <c r="L119" s="797"/>
      <c r="M119" s="797"/>
      <c r="N119" s="797"/>
      <c r="O119" s="797"/>
      <c r="P119" s="797"/>
      <c r="Q119" s="797"/>
      <c r="R119" s="797"/>
      <c r="S119" s="797"/>
      <c r="T119" s="797"/>
      <c r="U119" s="797"/>
      <c r="V119" s="797"/>
      <c r="W119" s="797"/>
      <c r="X119" s="797"/>
      <c r="Y119" s="797"/>
      <c r="Z119" s="798"/>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7" t="s">
        <v>177</v>
      </c>
      <c r="BA119" s="247"/>
      <c r="BB119" s="247"/>
      <c r="BC119" s="247"/>
      <c r="BD119" s="247"/>
      <c r="BE119" s="247"/>
      <c r="BF119" s="247"/>
      <c r="BG119" s="247"/>
      <c r="BH119" s="247"/>
      <c r="BI119" s="247"/>
      <c r="BJ119" s="247"/>
      <c r="BK119" s="247"/>
      <c r="BL119" s="247"/>
      <c r="BM119" s="247"/>
      <c r="BN119" s="247"/>
      <c r="BO119" s="864" t="s">
        <v>442</v>
      </c>
      <c r="BP119" s="865"/>
      <c r="BQ119" s="866">
        <v>17534048</v>
      </c>
      <c r="BR119" s="832"/>
      <c r="BS119" s="832"/>
      <c r="BT119" s="832"/>
      <c r="BU119" s="832"/>
      <c r="BV119" s="832">
        <v>18400263</v>
      </c>
      <c r="BW119" s="832"/>
      <c r="BX119" s="832"/>
      <c r="BY119" s="832"/>
      <c r="BZ119" s="832"/>
      <c r="CA119" s="832">
        <v>18484380</v>
      </c>
      <c r="CB119" s="832"/>
      <c r="CC119" s="832"/>
      <c r="CD119" s="832"/>
      <c r="CE119" s="832"/>
      <c r="CF119" s="735"/>
      <c r="CG119" s="736"/>
      <c r="CH119" s="736"/>
      <c r="CI119" s="736"/>
      <c r="CJ119" s="821"/>
      <c r="CK119" s="915"/>
      <c r="CL119" s="810"/>
      <c r="CM119" s="825" t="s">
        <v>443</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v>10885</v>
      </c>
      <c r="DH119" s="751"/>
      <c r="DI119" s="751"/>
      <c r="DJ119" s="751"/>
      <c r="DK119" s="752"/>
      <c r="DL119" s="753">
        <v>4429</v>
      </c>
      <c r="DM119" s="751"/>
      <c r="DN119" s="751"/>
      <c r="DO119" s="751"/>
      <c r="DP119" s="752"/>
      <c r="DQ119" s="753">
        <v>492</v>
      </c>
      <c r="DR119" s="751"/>
      <c r="DS119" s="751"/>
      <c r="DT119" s="751"/>
      <c r="DU119" s="752"/>
      <c r="DV119" s="835">
        <v>0</v>
      </c>
      <c r="DW119" s="836"/>
      <c r="DX119" s="836"/>
      <c r="DY119" s="836"/>
      <c r="DZ119" s="837"/>
    </row>
    <row r="120" spans="1:130" s="224" customFormat="1" ht="26.25" customHeight="1" x14ac:dyDescent="0.15">
      <c r="A120" s="807"/>
      <c r="B120" s="808"/>
      <c r="C120" s="804" t="s">
        <v>420</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444</v>
      </c>
      <c r="AV120" s="868"/>
      <c r="AW120" s="868"/>
      <c r="AX120" s="868"/>
      <c r="AY120" s="869"/>
      <c r="AZ120" s="847" t="s">
        <v>445</v>
      </c>
      <c r="BA120" s="797"/>
      <c r="BB120" s="797"/>
      <c r="BC120" s="797"/>
      <c r="BD120" s="797"/>
      <c r="BE120" s="797"/>
      <c r="BF120" s="797"/>
      <c r="BG120" s="797"/>
      <c r="BH120" s="797"/>
      <c r="BI120" s="797"/>
      <c r="BJ120" s="797"/>
      <c r="BK120" s="797"/>
      <c r="BL120" s="797"/>
      <c r="BM120" s="797"/>
      <c r="BN120" s="797"/>
      <c r="BO120" s="797"/>
      <c r="BP120" s="798"/>
      <c r="BQ120" s="848">
        <v>4187300</v>
      </c>
      <c r="BR120" s="829"/>
      <c r="BS120" s="829"/>
      <c r="BT120" s="829"/>
      <c r="BU120" s="829"/>
      <c r="BV120" s="829">
        <v>4330231</v>
      </c>
      <c r="BW120" s="829"/>
      <c r="BX120" s="829"/>
      <c r="BY120" s="829"/>
      <c r="BZ120" s="829"/>
      <c r="CA120" s="829">
        <v>4354897</v>
      </c>
      <c r="CB120" s="829"/>
      <c r="CC120" s="829"/>
      <c r="CD120" s="829"/>
      <c r="CE120" s="829"/>
      <c r="CF120" s="853">
        <v>104.8</v>
      </c>
      <c r="CG120" s="854"/>
      <c r="CH120" s="854"/>
      <c r="CI120" s="854"/>
      <c r="CJ120" s="854"/>
      <c r="CK120" s="855" t="s">
        <v>446</v>
      </c>
      <c r="CL120" s="839"/>
      <c r="CM120" s="839"/>
      <c r="CN120" s="839"/>
      <c r="CO120" s="840"/>
      <c r="CP120" s="859" t="s">
        <v>392</v>
      </c>
      <c r="CQ120" s="860"/>
      <c r="CR120" s="860"/>
      <c r="CS120" s="860"/>
      <c r="CT120" s="860"/>
      <c r="CU120" s="860"/>
      <c r="CV120" s="860"/>
      <c r="CW120" s="860"/>
      <c r="CX120" s="860"/>
      <c r="CY120" s="860"/>
      <c r="CZ120" s="860"/>
      <c r="DA120" s="860"/>
      <c r="DB120" s="860"/>
      <c r="DC120" s="860"/>
      <c r="DD120" s="860"/>
      <c r="DE120" s="860"/>
      <c r="DF120" s="861"/>
      <c r="DG120" s="848">
        <v>530751</v>
      </c>
      <c r="DH120" s="829"/>
      <c r="DI120" s="829"/>
      <c r="DJ120" s="829"/>
      <c r="DK120" s="829"/>
      <c r="DL120" s="829">
        <v>556108</v>
      </c>
      <c r="DM120" s="829"/>
      <c r="DN120" s="829"/>
      <c r="DO120" s="829"/>
      <c r="DP120" s="829"/>
      <c r="DQ120" s="829">
        <v>557503</v>
      </c>
      <c r="DR120" s="829"/>
      <c r="DS120" s="829"/>
      <c r="DT120" s="829"/>
      <c r="DU120" s="829"/>
      <c r="DV120" s="830">
        <v>13.4</v>
      </c>
      <c r="DW120" s="830"/>
      <c r="DX120" s="830"/>
      <c r="DY120" s="830"/>
      <c r="DZ120" s="831"/>
    </row>
    <row r="121" spans="1:130" s="224" customFormat="1" ht="26.25" customHeight="1" x14ac:dyDescent="0.15">
      <c r="A121" s="807"/>
      <c r="B121" s="808"/>
      <c r="C121" s="850" t="s">
        <v>447</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4" t="s">
        <v>448</v>
      </c>
      <c r="BA121" s="739"/>
      <c r="BB121" s="739"/>
      <c r="BC121" s="739"/>
      <c r="BD121" s="739"/>
      <c r="BE121" s="739"/>
      <c r="BF121" s="739"/>
      <c r="BG121" s="739"/>
      <c r="BH121" s="739"/>
      <c r="BI121" s="739"/>
      <c r="BJ121" s="739"/>
      <c r="BK121" s="739"/>
      <c r="BL121" s="739"/>
      <c r="BM121" s="739"/>
      <c r="BN121" s="739"/>
      <c r="BO121" s="739"/>
      <c r="BP121" s="740"/>
      <c r="BQ121" s="776">
        <v>2009433</v>
      </c>
      <c r="BR121" s="777"/>
      <c r="BS121" s="777"/>
      <c r="BT121" s="777"/>
      <c r="BU121" s="777"/>
      <c r="BV121" s="777">
        <v>2377036</v>
      </c>
      <c r="BW121" s="777"/>
      <c r="BX121" s="777"/>
      <c r="BY121" s="777"/>
      <c r="BZ121" s="777"/>
      <c r="CA121" s="777">
        <v>2232158</v>
      </c>
      <c r="CB121" s="777"/>
      <c r="CC121" s="777"/>
      <c r="CD121" s="777"/>
      <c r="CE121" s="777"/>
      <c r="CF121" s="862">
        <v>53.7</v>
      </c>
      <c r="CG121" s="863"/>
      <c r="CH121" s="863"/>
      <c r="CI121" s="863"/>
      <c r="CJ121" s="863"/>
      <c r="CK121" s="856"/>
      <c r="CL121" s="842"/>
      <c r="CM121" s="842"/>
      <c r="CN121" s="842"/>
      <c r="CO121" s="843"/>
      <c r="CP121" s="822" t="s">
        <v>394</v>
      </c>
      <c r="CQ121" s="823"/>
      <c r="CR121" s="823"/>
      <c r="CS121" s="823"/>
      <c r="CT121" s="823"/>
      <c r="CU121" s="823"/>
      <c r="CV121" s="823"/>
      <c r="CW121" s="823"/>
      <c r="CX121" s="823"/>
      <c r="CY121" s="823"/>
      <c r="CZ121" s="823"/>
      <c r="DA121" s="823"/>
      <c r="DB121" s="823"/>
      <c r="DC121" s="823"/>
      <c r="DD121" s="823"/>
      <c r="DE121" s="823"/>
      <c r="DF121" s="824"/>
      <c r="DG121" s="776">
        <v>184325</v>
      </c>
      <c r="DH121" s="777"/>
      <c r="DI121" s="777"/>
      <c r="DJ121" s="777"/>
      <c r="DK121" s="777"/>
      <c r="DL121" s="777">
        <v>175751</v>
      </c>
      <c r="DM121" s="777"/>
      <c r="DN121" s="777"/>
      <c r="DO121" s="777"/>
      <c r="DP121" s="777"/>
      <c r="DQ121" s="777">
        <v>155722</v>
      </c>
      <c r="DR121" s="777"/>
      <c r="DS121" s="777"/>
      <c r="DT121" s="777"/>
      <c r="DU121" s="777"/>
      <c r="DV121" s="783">
        <v>3.7</v>
      </c>
      <c r="DW121" s="783"/>
      <c r="DX121" s="783"/>
      <c r="DY121" s="783"/>
      <c r="DZ121" s="784"/>
    </row>
    <row r="122" spans="1:130" s="224" customFormat="1" ht="26.25" customHeight="1" x14ac:dyDescent="0.15">
      <c r="A122" s="807"/>
      <c r="B122" s="808"/>
      <c r="C122" s="804" t="s">
        <v>430</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449</v>
      </c>
      <c r="BA122" s="826"/>
      <c r="BB122" s="826"/>
      <c r="BC122" s="826"/>
      <c r="BD122" s="826"/>
      <c r="BE122" s="826"/>
      <c r="BF122" s="826"/>
      <c r="BG122" s="826"/>
      <c r="BH122" s="826"/>
      <c r="BI122" s="826"/>
      <c r="BJ122" s="826"/>
      <c r="BK122" s="826"/>
      <c r="BL122" s="826"/>
      <c r="BM122" s="826"/>
      <c r="BN122" s="826"/>
      <c r="BO122" s="826"/>
      <c r="BP122" s="827"/>
      <c r="BQ122" s="866">
        <v>11901152</v>
      </c>
      <c r="BR122" s="832"/>
      <c r="BS122" s="832"/>
      <c r="BT122" s="832"/>
      <c r="BU122" s="832"/>
      <c r="BV122" s="832">
        <v>11863346</v>
      </c>
      <c r="BW122" s="832"/>
      <c r="BX122" s="832"/>
      <c r="BY122" s="832"/>
      <c r="BZ122" s="832"/>
      <c r="CA122" s="832">
        <v>11957456</v>
      </c>
      <c r="CB122" s="832"/>
      <c r="CC122" s="832"/>
      <c r="CD122" s="832"/>
      <c r="CE122" s="832"/>
      <c r="CF122" s="833">
        <v>287.8</v>
      </c>
      <c r="CG122" s="834"/>
      <c r="CH122" s="834"/>
      <c r="CI122" s="834"/>
      <c r="CJ122" s="834"/>
      <c r="CK122" s="856"/>
      <c r="CL122" s="842"/>
      <c r="CM122" s="842"/>
      <c r="CN122" s="842"/>
      <c r="CO122" s="843"/>
      <c r="CP122" s="822" t="s">
        <v>395</v>
      </c>
      <c r="CQ122" s="823"/>
      <c r="CR122" s="823"/>
      <c r="CS122" s="823"/>
      <c r="CT122" s="823"/>
      <c r="CU122" s="823"/>
      <c r="CV122" s="823"/>
      <c r="CW122" s="823"/>
      <c r="CX122" s="823"/>
      <c r="CY122" s="823"/>
      <c r="CZ122" s="823"/>
      <c r="DA122" s="823"/>
      <c r="DB122" s="823"/>
      <c r="DC122" s="823"/>
      <c r="DD122" s="823"/>
      <c r="DE122" s="823"/>
      <c r="DF122" s="824"/>
      <c r="DG122" s="776">
        <v>38236</v>
      </c>
      <c r="DH122" s="777"/>
      <c r="DI122" s="777"/>
      <c r="DJ122" s="777"/>
      <c r="DK122" s="777"/>
      <c r="DL122" s="777">
        <v>35743</v>
      </c>
      <c r="DM122" s="777"/>
      <c r="DN122" s="777"/>
      <c r="DO122" s="777"/>
      <c r="DP122" s="777"/>
      <c r="DQ122" s="777">
        <v>32081</v>
      </c>
      <c r="DR122" s="777"/>
      <c r="DS122" s="777"/>
      <c r="DT122" s="777"/>
      <c r="DU122" s="777"/>
      <c r="DV122" s="783">
        <v>0.8</v>
      </c>
      <c r="DW122" s="783"/>
      <c r="DX122" s="783"/>
      <c r="DY122" s="783"/>
      <c r="DZ122" s="784"/>
    </row>
    <row r="123" spans="1:130" s="224" customFormat="1" ht="26.25" customHeight="1" x14ac:dyDescent="0.15">
      <c r="A123" s="807"/>
      <c r="B123" s="808"/>
      <c r="C123" s="804" t="s">
        <v>436</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t="s">
        <v>122</v>
      </c>
      <c r="AB123" s="767"/>
      <c r="AC123" s="767"/>
      <c r="AD123" s="767"/>
      <c r="AE123" s="768"/>
      <c r="AF123" s="769" t="s">
        <v>122</v>
      </c>
      <c r="AG123" s="767"/>
      <c r="AH123" s="767"/>
      <c r="AI123" s="767"/>
      <c r="AJ123" s="768"/>
      <c r="AK123" s="769" t="s">
        <v>122</v>
      </c>
      <c r="AL123" s="767"/>
      <c r="AM123" s="767"/>
      <c r="AN123" s="767"/>
      <c r="AO123" s="768"/>
      <c r="AP123" s="811" t="s">
        <v>122</v>
      </c>
      <c r="AQ123" s="812"/>
      <c r="AR123" s="812"/>
      <c r="AS123" s="812"/>
      <c r="AT123" s="813"/>
      <c r="AU123" s="873"/>
      <c r="AV123" s="874"/>
      <c r="AW123" s="874"/>
      <c r="AX123" s="874"/>
      <c r="AY123" s="874"/>
      <c r="AZ123" s="247" t="s">
        <v>177</v>
      </c>
      <c r="BA123" s="247"/>
      <c r="BB123" s="247"/>
      <c r="BC123" s="247"/>
      <c r="BD123" s="247"/>
      <c r="BE123" s="247"/>
      <c r="BF123" s="247"/>
      <c r="BG123" s="247"/>
      <c r="BH123" s="247"/>
      <c r="BI123" s="247"/>
      <c r="BJ123" s="247"/>
      <c r="BK123" s="247"/>
      <c r="BL123" s="247"/>
      <c r="BM123" s="247"/>
      <c r="BN123" s="247"/>
      <c r="BO123" s="864" t="s">
        <v>450</v>
      </c>
      <c r="BP123" s="865"/>
      <c r="BQ123" s="819">
        <v>18097885</v>
      </c>
      <c r="BR123" s="820"/>
      <c r="BS123" s="820"/>
      <c r="BT123" s="820"/>
      <c r="BU123" s="820"/>
      <c r="BV123" s="820">
        <v>18570613</v>
      </c>
      <c r="BW123" s="820"/>
      <c r="BX123" s="820"/>
      <c r="BY123" s="820"/>
      <c r="BZ123" s="820"/>
      <c r="CA123" s="820">
        <v>18544511</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
      <c r="A124" s="807"/>
      <c r="B124" s="808"/>
      <c r="C124" s="804" t="s">
        <v>439</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451</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452</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15">
      <c r="A125" s="807"/>
      <c r="B125" s="808"/>
      <c r="C125" s="804" t="s">
        <v>441</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5"/>
      <c r="AV125" s="246"/>
      <c r="AW125" s="246"/>
      <c r="AX125" s="246"/>
      <c r="AY125" s="246"/>
      <c r="AZ125" s="246"/>
      <c r="BA125" s="246"/>
      <c r="BB125" s="246"/>
      <c r="BC125" s="246"/>
      <c r="BD125" s="246"/>
      <c r="BE125" s="246"/>
      <c r="BF125" s="246"/>
      <c r="BG125" s="246"/>
      <c r="BH125" s="246"/>
      <c r="BI125" s="246"/>
      <c r="BJ125" s="246"/>
      <c r="BK125" s="246"/>
      <c r="BL125" s="246"/>
      <c r="BM125" s="246"/>
      <c r="BN125" s="246"/>
      <c r="BO125" s="246"/>
      <c r="BP125" s="246"/>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453</v>
      </c>
      <c r="CL125" s="839"/>
      <c r="CM125" s="839"/>
      <c r="CN125" s="839"/>
      <c r="CO125" s="840"/>
      <c r="CP125" s="847" t="s">
        <v>454</v>
      </c>
      <c r="CQ125" s="797"/>
      <c r="CR125" s="797"/>
      <c r="CS125" s="797"/>
      <c r="CT125" s="797"/>
      <c r="CU125" s="797"/>
      <c r="CV125" s="797"/>
      <c r="CW125" s="797"/>
      <c r="CX125" s="797"/>
      <c r="CY125" s="797"/>
      <c r="CZ125" s="797"/>
      <c r="DA125" s="797"/>
      <c r="DB125" s="797"/>
      <c r="DC125" s="797"/>
      <c r="DD125" s="797"/>
      <c r="DE125" s="797"/>
      <c r="DF125" s="798"/>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
      <c r="A126" s="807"/>
      <c r="B126" s="808"/>
      <c r="C126" s="804" t="s">
        <v>443</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v>15934</v>
      </c>
      <c r="AB126" s="767"/>
      <c r="AC126" s="767"/>
      <c r="AD126" s="767"/>
      <c r="AE126" s="768"/>
      <c r="AF126" s="769">
        <v>9097</v>
      </c>
      <c r="AG126" s="767"/>
      <c r="AH126" s="767"/>
      <c r="AI126" s="767"/>
      <c r="AJ126" s="768"/>
      <c r="AK126" s="769">
        <v>12859</v>
      </c>
      <c r="AL126" s="767"/>
      <c r="AM126" s="767"/>
      <c r="AN126" s="767"/>
      <c r="AO126" s="768"/>
      <c r="AP126" s="811">
        <v>0.3</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4" t="s">
        <v>455</v>
      </c>
      <c r="CQ126" s="739"/>
      <c r="CR126" s="739"/>
      <c r="CS126" s="739"/>
      <c r="CT126" s="739"/>
      <c r="CU126" s="739"/>
      <c r="CV126" s="739"/>
      <c r="CW126" s="739"/>
      <c r="CX126" s="739"/>
      <c r="CY126" s="739"/>
      <c r="CZ126" s="739"/>
      <c r="DA126" s="739"/>
      <c r="DB126" s="739"/>
      <c r="DC126" s="739"/>
      <c r="DD126" s="739"/>
      <c r="DE126" s="739"/>
      <c r="DF126" s="740"/>
      <c r="DG126" s="776" t="s">
        <v>122</v>
      </c>
      <c r="DH126" s="777"/>
      <c r="DI126" s="777"/>
      <c r="DJ126" s="777"/>
      <c r="DK126" s="777"/>
      <c r="DL126" s="777" t="s">
        <v>122</v>
      </c>
      <c r="DM126" s="777"/>
      <c r="DN126" s="777"/>
      <c r="DO126" s="777"/>
      <c r="DP126" s="777"/>
      <c r="DQ126" s="777" t="s">
        <v>122</v>
      </c>
      <c r="DR126" s="777"/>
      <c r="DS126" s="777"/>
      <c r="DT126" s="777"/>
      <c r="DU126" s="777"/>
      <c r="DV126" s="783" t="s">
        <v>122</v>
      </c>
      <c r="DW126" s="783"/>
      <c r="DX126" s="783"/>
      <c r="DY126" s="783"/>
      <c r="DZ126" s="784"/>
    </row>
    <row r="127" spans="1:130" s="224" customFormat="1" ht="26.25" customHeight="1" x14ac:dyDescent="0.15">
      <c r="A127" s="809"/>
      <c r="B127" s="810"/>
      <c r="C127" s="825" t="s">
        <v>456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t="s">
        <v>122</v>
      </c>
      <c r="AB127" s="767"/>
      <c r="AC127" s="767"/>
      <c r="AD127" s="767"/>
      <c r="AE127" s="768"/>
      <c r="AF127" s="769" t="s">
        <v>122</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457</v>
      </c>
      <c r="AY127" s="801"/>
      <c r="AZ127" s="801"/>
      <c r="BA127" s="801"/>
      <c r="BB127" s="801"/>
      <c r="BC127" s="801"/>
      <c r="BD127" s="801"/>
      <c r="BE127" s="802"/>
      <c r="BF127" s="800" t="s">
        <v>458</v>
      </c>
      <c r="BG127" s="801"/>
      <c r="BH127" s="801"/>
      <c r="BI127" s="801"/>
      <c r="BJ127" s="801"/>
      <c r="BK127" s="801"/>
      <c r="BL127" s="802"/>
      <c r="BM127" s="800" t="s">
        <v>459</v>
      </c>
      <c r="BN127" s="801"/>
      <c r="BO127" s="801"/>
      <c r="BP127" s="801"/>
      <c r="BQ127" s="801"/>
      <c r="BR127" s="801"/>
      <c r="BS127" s="802"/>
      <c r="BT127" s="800" t="s">
        <v>460</v>
      </c>
      <c r="BU127" s="801"/>
      <c r="BV127" s="801"/>
      <c r="BW127" s="801"/>
      <c r="BX127" s="801"/>
      <c r="BY127" s="801"/>
      <c r="BZ127" s="803"/>
      <c r="CA127" s="226"/>
      <c r="CB127" s="226"/>
      <c r="CC127" s="226"/>
      <c r="CD127" s="249"/>
      <c r="CE127" s="249"/>
      <c r="CF127" s="249"/>
      <c r="CG127" s="226"/>
      <c r="CH127" s="226"/>
      <c r="CI127" s="226"/>
      <c r="CJ127" s="248"/>
      <c r="CK127" s="841"/>
      <c r="CL127" s="842"/>
      <c r="CM127" s="842"/>
      <c r="CN127" s="842"/>
      <c r="CO127" s="843"/>
      <c r="CP127" s="804" t="s">
        <v>461</v>
      </c>
      <c r="CQ127" s="739"/>
      <c r="CR127" s="739"/>
      <c r="CS127" s="739"/>
      <c r="CT127" s="739"/>
      <c r="CU127" s="739"/>
      <c r="CV127" s="739"/>
      <c r="CW127" s="739"/>
      <c r="CX127" s="739"/>
      <c r="CY127" s="739"/>
      <c r="CZ127" s="739"/>
      <c r="DA127" s="739"/>
      <c r="DB127" s="739"/>
      <c r="DC127" s="739"/>
      <c r="DD127" s="739"/>
      <c r="DE127" s="739"/>
      <c r="DF127" s="740"/>
      <c r="DG127" s="776" t="s">
        <v>122</v>
      </c>
      <c r="DH127" s="777"/>
      <c r="DI127" s="777"/>
      <c r="DJ127" s="777"/>
      <c r="DK127" s="777"/>
      <c r="DL127" s="777" t="s">
        <v>122</v>
      </c>
      <c r="DM127" s="777"/>
      <c r="DN127" s="777"/>
      <c r="DO127" s="777"/>
      <c r="DP127" s="777"/>
      <c r="DQ127" s="777" t="s">
        <v>122</v>
      </c>
      <c r="DR127" s="777"/>
      <c r="DS127" s="777"/>
      <c r="DT127" s="777"/>
      <c r="DU127" s="777"/>
      <c r="DV127" s="783" t="s">
        <v>122</v>
      </c>
      <c r="DW127" s="783"/>
      <c r="DX127" s="783"/>
      <c r="DY127" s="783"/>
      <c r="DZ127" s="784"/>
    </row>
    <row r="128" spans="1:130" s="224" customFormat="1" ht="26.25" customHeight="1" thickBot="1" x14ac:dyDescent="0.2">
      <c r="A128" s="785" t="s">
        <v>462</v>
      </c>
      <c r="B128" s="786"/>
      <c r="C128" s="786"/>
      <c r="D128" s="786"/>
      <c r="E128" s="786"/>
      <c r="F128" s="786"/>
      <c r="G128" s="786"/>
      <c r="H128" s="786"/>
      <c r="I128" s="786"/>
      <c r="J128" s="786"/>
      <c r="K128" s="786"/>
      <c r="L128" s="786"/>
      <c r="M128" s="786"/>
      <c r="N128" s="786"/>
      <c r="O128" s="786"/>
      <c r="P128" s="786"/>
      <c r="Q128" s="786"/>
      <c r="R128" s="786"/>
      <c r="S128" s="786"/>
      <c r="T128" s="786"/>
      <c r="U128" s="786"/>
      <c r="V128" s="786"/>
      <c r="W128" s="787" t="s">
        <v>463</v>
      </c>
      <c r="X128" s="787"/>
      <c r="Y128" s="787"/>
      <c r="Z128" s="788"/>
      <c r="AA128" s="789">
        <v>200358</v>
      </c>
      <c r="AB128" s="790"/>
      <c r="AC128" s="790"/>
      <c r="AD128" s="790"/>
      <c r="AE128" s="791"/>
      <c r="AF128" s="792">
        <v>206379</v>
      </c>
      <c r="AG128" s="790"/>
      <c r="AH128" s="790"/>
      <c r="AI128" s="790"/>
      <c r="AJ128" s="791"/>
      <c r="AK128" s="792">
        <v>257098</v>
      </c>
      <c r="AL128" s="790"/>
      <c r="AM128" s="790"/>
      <c r="AN128" s="790"/>
      <c r="AO128" s="791"/>
      <c r="AP128" s="793"/>
      <c r="AQ128" s="794"/>
      <c r="AR128" s="794"/>
      <c r="AS128" s="794"/>
      <c r="AT128" s="795"/>
      <c r="AU128" s="226"/>
      <c r="AV128" s="226"/>
      <c r="AW128" s="226"/>
      <c r="AX128" s="796" t="s">
        <v>464</v>
      </c>
      <c r="AY128" s="797"/>
      <c r="AZ128" s="797"/>
      <c r="BA128" s="797"/>
      <c r="BB128" s="797"/>
      <c r="BC128" s="797"/>
      <c r="BD128" s="797"/>
      <c r="BE128" s="798"/>
      <c r="BF128" s="773" t="s">
        <v>122</v>
      </c>
      <c r="BG128" s="774"/>
      <c r="BH128" s="774"/>
      <c r="BI128" s="774"/>
      <c r="BJ128" s="774"/>
      <c r="BK128" s="774"/>
      <c r="BL128" s="799"/>
      <c r="BM128" s="773">
        <v>14.85</v>
      </c>
      <c r="BN128" s="774"/>
      <c r="BO128" s="774"/>
      <c r="BP128" s="774"/>
      <c r="BQ128" s="774"/>
      <c r="BR128" s="774"/>
      <c r="BS128" s="799"/>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8" t="s">
        <v>465</v>
      </c>
      <c r="CQ128" s="717"/>
      <c r="CR128" s="717"/>
      <c r="CS128" s="717"/>
      <c r="CT128" s="717"/>
      <c r="CU128" s="717"/>
      <c r="CV128" s="717"/>
      <c r="CW128" s="717"/>
      <c r="CX128" s="717"/>
      <c r="CY128" s="717"/>
      <c r="CZ128" s="717"/>
      <c r="DA128" s="717"/>
      <c r="DB128" s="717"/>
      <c r="DC128" s="717"/>
      <c r="DD128" s="717"/>
      <c r="DE128" s="717"/>
      <c r="DF128" s="718"/>
      <c r="DG128" s="779" t="s">
        <v>122</v>
      </c>
      <c r="DH128" s="780"/>
      <c r="DI128" s="780"/>
      <c r="DJ128" s="780"/>
      <c r="DK128" s="780"/>
      <c r="DL128" s="780" t="s">
        <v>122</v>
      </c>
      <c r="DM128" s="780"/>
      <c r="DN128" s="780"/>
      <c r="DO128" s="780"/>
      <c r="DP128" s="780"/>
      <c r="DQ128" s="780" t="s">
        <v>122</v>
      </c>
      <c r="DR128" s="780"/>
      <c r="DS128" s="780"/>
      <c r="DT128" s="780"/>
      <c r="DU128" s="780"/>
      <c r="DV128" s="781" t="s">
        <v>122</v>
      </c>
      <c r="DW128" s="781"/>
      <c r="DX128" s="781"/>
      <c r="DY128" s="781"/>
      <c r="DZ128" s="782"/>
    </row>
    <row r="129" spans="1:131" s="224" customFormat="1" ht="26.25" customHeight="1" x14ac:dyDescent="0.15">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466</v>
      </c>
      <c r="X129" s="764"/>
      <c r="Y129" s="764"/>
      <c r="Z129" s="765"/>
      <c r="AA129" s="766">
        <v>5415563</v>
      </c>
      <c r="AB129" s="767"/>
      <c r="AC129" s="767"/>
      <c r="AD129" s="767"/>
      <c r="AE129" s="768"/>
      <c r="AF129" s="769">
        <v>5307024</v>
      </c>
      <c r="AG129" s="767"/>
      <c r="AH129" s="767"/>
      <c r="AI129" s="767"/>
      <c r="AJ129" s="768"/>
      <c r="AK129" s="769">
        <v>5233506</v>
      </c>
      <c r="AL129" s="767"/>
      <c r="AM129" s="767"/>
      <c r="AN129" s="767"/>
      <c r="AO129" s="768"/>
      <c r="AP129" s="770"/>
      <c r="AQ129" s="771"/>
      <c r="AR129" s="771"/>
      <c r="AS129" s="771"/>
      <c r="AT129" s="772"/>
      <c r="AU129" s="227"/>
      <c r="AV129" s="227"/>
      <c r="AW129" s="227"/>
      <c r="AX129" s="738" t="s">
        <v>467</v>
      </c>
      <c r="AY129" s="739"/>
      <c r="AZ129" s="739"/>
      <c r="BA129" s="739"/>
      <c r="BB129" s="739"/>
      <c r="BC129" s="739"/>
      <c r="BD129" s="739"/>
      <c r="BE129" s="740"/>
      <c r="BF129" s="757" t="s">
        <v>122</v>
      </c>
      <c r="BG129" s="758"/>
      <c r="BH129" s="758"/>
      <c r="BI129" s="758"/>
      <c r="BJ129" s="758"/>
      <c r="BK129" s="758"/>
      <c r="BL129" s="759"/>
      <c r="BM129" s="757">
        <v>19.850000000000001</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761" t="s">
        <v>468</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469</v>
      </c>
      <c r="X130" s="764"/>
      <c r="Y130" s="764"/>
      <c r="Z130" s="765"/>
      <c r="AA130" s="766">
        <v>1176612</v>
      </c>
      <c r="AB130" s="767"/>
      <c r="AC130" s="767"/>
      <c r="AD130" s="767"/>
      <c r="AE130" s="768"/>
      <c r="AF130" s="769">
        <v>1163813</v>
      </c>
      <c r="AG130" s="767"/>
      <c r="AH130" s="767"/>
      <c r="AI130" s="767"/>
      <c r="AJ130" s="768"/>
      <c r="AK130" s="769">
        <v>1078542</v>
      </c>
      <c r="AL130" s="767"/>
      <c r="AM130" s="767"/>
      <c r="AN130" s="767"/>
      <c r="AO130" s="768"/>
      <c r="AP130" s="770"/>
      <c r="AQ130" s="771"/>
      <c r="AR130" s="771"/>
      <c r="AS130" s="771"/>
      <c r="AT130" s="772"/>
      <c r="AU130" s="227"/>
      <c r="AV130" s="227"/>
      <c r="AW130" s="227"/>
      <c r="AX130" s="738" t="s">
        <v>470</v>
      </c>
      <c r="AY130" s="739"/>
      <c r="AZ130" s="739"/>
      <c r="BA130" s="739"/>
      <c r="BB130" s="739"/>
      <c r="BC130" s="739"/>
      <c r="BD130" s="739"/>
      <c r="BE130" s="740"/>
      <c r="BF130" s="741">
        <v>9.6</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471</v>
      </c>
      <c r="X131" s="748"/>
      <c r="Y131" s="748"/>
      <c r="Z131" s="749"/>
      <c r="AA131" s="750">
        <v>4238951</v>
      </c>
      <c r="AB131" s="751"/>
      <c r="AC131" s="751"/>
      <c r="AD131" s="751"/>
      <c r="AE131" s="752"/>
      <c r="AF131" s="753">
        <v>4143211</v>
      </c>
      <c r="AG131" s="751"/>
      <c r="AH131" s="751"/>
      <c r="AI131" s="751"/>
      <c r="AJ131" s="752"/>
      <c r="AK131" s="753">
        <v>4154964</v>
      </c>
      <c r="AL131" s="751"/>
      <c r="AM131" s="751"/>
      <c r="AN131" s="751"/>
      <c r="AO131" s="752"/>
      <c r="AP131" s="754"/>
      <c r="AQ131" s="755"/>
      <c r="AR131" s="755"/>
      <c r="AS131" s="755"/>
      <c r="AT131" s="756"/>
      <c r="AU131" s="227"/>
      <c r="AV131" s="227"/>
      <c r="AW131" s="227"/>
      <c r="AX131" s="716" t="s">
        <v>472</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725" t="s">
        <v>473</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474</v>
      </c>
      <c r="W132" s="729"/>
      <c r="X132" s="729"/>
      <c r="Y132" s="729"/>
      <c r="Z132" s="730"/>
      <c r="AA132" s="731">
        <v>9.9121457169999996</v>
      </c>
      <c r="AB132" s="732"/>
      <c r="AC132" s="732"/>
      <c r="AD132" s="732"/>
      <c r="AE132" s="733"/>
      <c r="AF132" s="734">
        <v>9.7027884889999996</v>
      </c>
      <c r="AG132" s="732"/>
      <c r="AH132" s="732"/>
      <c r="AI132" s="732"/>
      <c r="AJ132" s="733"/>
      <c r="AK132" s="734">
        <v>9.3662116760000007</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9"/>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475</v>
      </c>
      <c r="W133" s="708"/>
      <c r="X133" s="708"/>
      <c r="Y133" s="708"/>
      <c r="Z133" s="709"/>
      <c r="AA133" s="710">
        <v>10</v>
      </c>
      <c r="AB133" s="711"/>
      <c r="AC133" s="711"/>
      <c r="AD133" s="711"/>
      <c r="AE133" s="712"/>
      <c r="AF133" s="710">
        <v>10</v>
      </c>
      <c r="AG133" s="711"/>
      <c r="AH133" s="711"/>
      <c r="AI133" s="711"/>
      <c r="AJ133" s="712"/>
      <c r="AK133" s="710">
        <v>9.6</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lqxnFXirWYo11I4wnOmLvldq/L35EA2VoJsUEAIdHc2/g2YONrbrJVUuavCcgAd5wIXpZG994uWtn/fDLDUmnA==" saltValue="wmTL4OzfiqxpH/Gw22PCx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476</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YdW7LNTnl/j0fiHCIGXwkmzgP4VE+px7jAYrwosjePquwfFt1R7ElWxtpU4FGk/WKhBLTHBpUORELZOmPyDbxg==" saltValue="gNirzgdM6Zchd69CwVWY0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J6U09P4IcywFkz3qwAUtN3PJsoULKzxfT2Lpi6NcNGedblJQHm6paRaW+ywxEy/Axd736P/eYDApQ2C/IbCeA==" saltValue="d09taNh9PmX3g7kgUFJIg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477</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478</v>
      </c>
      <c r="AL6" s="260"/>
      <c r="AM6" s="260"/>
      <c r="AN6" s="260"/>
    </row>
    <row r="7" spans="1:46" ht="13.5" customHeight="1" x14ac:dyDescent="0.15">
      <c r="A7" s="259"/>
      <c r="AK7" s="262"/>
      <c r="AL7" s="263"/>
      <c r="AM7" s="263"/>
      <c r="AN7" s="264"/>
      <c r="AO7" s="1110" t="s">
        <v>479</v>
      </c>
      <c r="AP7" s="265"/>
      <c r="AQ7" s="266" t="s">
        <v>480</v>
      </c>
      <c r="AR7" s="267"/>
    </row>
    <row r="8" spans="1:46" x14ac:dyDescent="0.15">
      <c r="A8" s="259"/>
      <c r="AK8" s="268"/>
      <c r="AL8" s="269"/>
      <c r="AM8" s="269"/>
      <c r="AN8" s="270"/>
      <c r="AO8" s="1111"/>
      <c r="AP8" s="271" t="s">
        <v>481</v>
      </c>
      <c r="AQ8" s="272" t="s">
        <v>482</v>
      </c>
      <c r="AR8" s="273" t="s">
        <v>483</v>
      </c>
    </row>
    <row r="9" spans="1:46" x14ac:dyDescent="0.15">
      <c r="A9" s="259"/>
      <c r="AK9" s="1122" t="s">
        <v>484</v>
      </c>
      <c r="AL9" s="1123"/>
      <c r="AM9" s="1123"/>
      <c r="AN9" s="1124"/>
      <c r="AO9" s="274">
        <v>1322352</v>
      </c>
      <c r="AP9" s="274">
        <v>199570</v>
      </c>
      <c r="AQ9" s="275">
        <v>171003</v>
      </c>
      <c r="AR9" s="276">
        <v>16.7</v>
      </c>
    </row>
    <row r="10" spans="1:46" ht="13.5" customHeight="1" x14ac:dyDescent="0.15">
      <c r="A10" s="259"/>
      <c r="AK10" s="1122" t="s">
        <v>485</v>
      </c>
      <c r="AL10" s="1123"/>
      <c r="AM10" s="1123"/>
      <c r="AN10" s="1124"/>
      <c r="AO10" s="277">
        <v>301430</v>
      </c>
      <c r="AP10" s="277">
        <v>45492</v>
      </c>
      <c r="AQ10" s="278">
        <v>27322</v>
      </c>
      <c r="AR10" s="279">
        <v>66.5</v>
      </c>
    </row>
    <row r="11" spans="1:46" ht="13.5" customHeight="1" x14ac:dyDescent="0.15">
      <c r="A11" s="259"/>
      <c r="AK11" s="1122" t="s">
        <v>486</v>
      </c>
      <c r="AL11" s="1123"/>
      <c r="AM11" s="1123"/>
      <c r="AN11" s="1124"/>
      <c r="AO11" s="277" t="s">
        <v>487</v>
      </c>
      <c r="AP11" s="277" t="s">
        <v>487</v>
      </c>
      <c r="AQ11" s="278">
        <v>5560</v>
      </c>
      <c r="AR11" s="279" t="s">
        <v>487</v>
      </c>
    </row>
    <row r="12" spans="1:46" ht="13.5" customHeight="1" x14ac:dyDescent="0.15">
      <c r="A12" s="259"/>
      <c r="AK12" s="1122" t="s">
        <v>488</v>
      </c>
      <c r="AL12" s="1123"/>
      <c r="AM12" s="1123"/>
      <c r="AN12" s="1124"/>
      <c r="AO12" s="277" t="s">
        <v>487</v>
      </c>
      <c r="AP12" s="277" t="s">
        <v>487</v>
      </c>
      <c r="AQ12" s="278">
        <v>49</v>
      </c>
      <c r="AR12" s="279" t="s">
        <v>487</v>
      </c>
    </row>
    <row r="13" spans="1:46" ht="13.5" customHeight="1" x14ac:dyDescent="0.15">
      <c r="A13" s="259"/>
      <c r="AK13" s="1122" t="s">
        <v>489</v>
      </c>
      <c r="AL13" s="1123"/>
      <c r="AM13" s="1123"/>
      <c r="AN13" s="1124"/>
      <c r="AO13" s="277">
        <v>15646</v>
      </c>
      <c r="AP13" s="277">
        <v>2361</v>
      </c>
      <c r="AQ13" s="278">
        <v>6397</v>
      </c>
      <c r="AR13" s="279">
        <v>-63.1</v>
      </c>
    </row>
    <row r="14" spans="1:46" ht="13.5" customHeight="1" x14ac:dyDescent="0.15">
      <c r="A14" s="259"/>
      <c r="AK14" s="1122" t="s">
        <v>490</v>
      </c>
      <c r="AL14" s="1123"/>
      <c r="AM14" s="1123"/>
      <c r="AN14" s="1124"/>
      <c r="AO14" s="277">
        <v>10194</v>
      </c>
      <c r="AP14" s="277">
        <v>1538</v>
      </c>
      <c r="AQ14" s="278">
        <v>3603</v>
      </c>
      <c r="AR14" s="279">
        <v>-57.3</v>
      </c>
    </row>
    <row r="15" spans="1:46" ht="13.5" customHeight="1" x14ac:dyDescent="0.15">
      <c r="A15" s="259"/>
      <c r="AK15" s="1125" t="s">
        <v>491</v>
      </c>
      <c r="AL15" s="1126"/>
      <c r="AM15" s="1126"/>
      <c r="AN15" s="1127"/>
      <c r="AO15" s="277">
        <v>-71354</v>
      </c>
      <c r="AP15" s="277">
        <v>-10769</v>
      </c>
      <c r="AQ15" s="278">
        <v>-9266</v>
      </c>
      <c r="AR15" s="279">
        <v>16.2</v>
      </c>
    </row>
    <row r="16" spans="1:46" x14ac:dyDescent="0.15">
      <c r="A16" s="259"/>
      <c r="AK16" s="1125" t="s">
        <v>177</v>
      </c>
      <c r="AL16" s="1126"/>
      <c r="AM16" s="1126"/>
      <c r="AN16" s="1127"/>
      <c r="AO16" s="277">
        <v>1578268</v>
      </c>
      <c r="AP16" s="277">
        <v>238193</v>
      </c>
      <c r="AQ16" s="278">
        <v>204668</v>
      </c>
      <c r="AR16" s="279">
        <v>16.399999999999999</v>
      </c>
    </row>
    <row r="17" spans="1:46" x14ac:dyDescent="0.15">
      <c r="A17" s="259"/>
    </row>
    <row r="18" spans="1:46" x14ac:dyDescent="0.15">
      <c r="A18" s="259"/>
      <c r="AQ18" s="280"/>
      <c r="AR18" s="280"/>
    </row>
    <row r="19" spans="1:46" x14ac:dyDescent="0.15">
      <c r="A19" s="259"/>
      <c r="AK19" s="255" t="s">
        <v>492</v>
      </c>
    </row>
    <row r="20" spans="1:46" x14ac:dyDescent="0.15">
      <c r="A20" s="259"/>
      <c r="AK20" s="281"/>
      <c r="AL20" s="282"/>
      <c r="AM20" s="282"/>
      <c r="AN20" s="283"/>
      <c r="AO20" s="284" t="s">
        <v>493</v>
      </c>
      <c r="AP20" s="285" t="s">
        <v>494</v>
      </c>
      <c r="AQ20" s="286" t="s">
        <v>495</v>
      </c>
      <c r="AR20" s="287"/>
    </row>
    <row r="21" spans="1:46" s="260" customFormat="1" x14ac:dyDescent="0.15">
      <c r="A21" s="288"/>
      <c r="AK21" s="1128" t="s">
        <v>496</v>
      </c>
      <c r="AL21" s="1129"/>
      <c r="AM21" s="1129"/>
      <c r="AN21" s="1130"/>
      <c r="AO21" s="289">
        <v>21.73</v>
      </c>
      <c r="AP21" s="290">
        <v>17.07</v>
      </c>
      <c r="AQ21" s="291">
        <v>4.66</v>
      </c>
      <c r="AS21" s="292"/>
      <c r="AT21" s="288"/>
    </row>
    <row r="22" spans="1:46" s="260" customFormat="1" x14ac:dyDescent="0.15">
      <c r="A22" s="288"/>
      <c r="AK22" s="1128" t="s">
        <v>497</v>
      </c>
      <c r="AL22" s="1129"/>
      <c r="AM22" s="1129"/>
      <c r="AN22" s="1130"/>
      <c r="AO22" s="293">
        <v>96.9</v>
      </c>
      <c r="AP22" s="294">
        <v>95.6</v>
      </c>
      <c r="AQ22" s="295">
        <v>1.3</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21" t="s">
        <v>498</v>
      </c>
      <c r="B26" s="1121"/>
      <c r="C26" s="1121"/>
      <c r="D26" s="1121"/>
      <c r="E26" s="1121"/>
      <c r="F26" s="1121"/>
      <c r="G26" s="1121"/>
      <c r="H26" s="1121"/>
      <c r="I26" s="1121"/>
      <c r="J26" s="1121"/>
      <c r="K26" s="1121"/>
      <c r="L26" s="1121"/>
      <c r="M26" s="1121"/>
      <c r="N26" s="1121"/>
      <c r="O26" s="1121"/>
      <c r="P26" s="1121"/>
      <c r="Q26" s="1121"/>
      <c r="R26" s="1121"/>
      <c r="S26" s="1121"/>
      <c r="T26" s="1121"/>
      <c r="U26" s="1121"/>
      <c r="V26" s="1121"/>
      <c r="W26" s="1121"/>
      <c r="X26" s="1121"/>
      <c r="Y26" s="1121"/>
      <c r="Z26" s="1121"/>
      <c r="AA26" s="1121"/>
      <c r="AB26" s="1121"/>
      <c r="AC26" s="1121"/>
      <c r="AD26" s="1121"/>
      <c r="AE26" s="1121"/>
      <c r="AF26" s="1121"/>
      <c r="AG26" s="1121"/>
      <c r="AH26" s="1121"/>
      <c r="AI26" s="1121"/>
      <c r="AJ26" s="1121"/>
      <c r="AK26" s="1121"/>
      <c r="AL26" s="1121"/>
      <c r="AM26" s="1121"/>
      <c r="AN26" s="1121"/>
      <c r="AO26" s="1121"/>
      <c r="AP26" s="1121"/>
      <c r="AQ26" s="1121"/>
      <c r="AR26" s="1121"/>
      <c r="AS26" s="1121"/>
    </row>
    <row r="27" spans="1:46" x14ac:dyDescent="0.15">
      <c r="A27" s="300"/>
      <c r="AS27" s="255"/>
      <c r="AT27" s="255"/>
    </row>
    <row r="28" spans="1:46" ht="17.25" x14ac:dyDescent="0.15">
      <c r="A28" s="256" t="s">
        <v>499</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500</v>
      </c>
      <c r="AL29" s="260"/>
      <c r="AM29" s="260"/>
      <c r="AN29" s="260"/>
      <c r="AS29" s="302"/>
    </row>
    <row r="30" spans="1:46" ht="13.5" customHeight="1" x14ac:dyDescent="0.15">
      <c r="A30" s="259"/>
      <c r="AK30" s="262"/>
      <c r="AL30" s="263"/>
      <c r="AM30" s="263"/>
      <c r="AN30" s="264"/>
      <c r="AO30" s="1110" t="s">
        <v>479</v>
      </c>
      <c r="AP30" s="265"/>
      <c r="AQ30" s="266" t="s">
        <v>480</v>
      </c>
      <c r="AR30" s="267"/>
    </row>
    <row r="31" spans="1:46" x14ac:dyDescent="0.15">
      <c r="A31" s="259"/>
      <c r="AK31" s="268"/>
      <c r="AL31" s="269"/>
      <c r="AM31" s="269"/>
      <c r="AN31" s="270"/>
      <c r="AO31" s="1111"/>
      <c r="AP31" s="271" t="s">
        <v>481</v>
      </c>
      <c r="AQ31" s="272" t="s">
        <v>482</v>
      </c>
      <c r="AR31" s="273" t="s">
        <v>483</v>
      </c>
    </row>
    <row r="32" spans="1:46" ht="27" customHeight="1" x14ac:dyDescent="0.15">
      <c r="A32" s="259"/>
      <c r="AK32" s="1112" t="s">
        <v>501</v>
      </c>
      <c r="AL32" s="1113"/>
      <c r="AM32" s="1113"/>
      <c r="AN32" s="1114"/>
      <c r="AO32" s="303">
        <v>1489924</v>
      </c>
      <c r="AP32" s="303">
        <v>224860</v>
      </c>
      <c r="AQ32" s="304">
        <v>121688</v>
      </c>
      <c r="AR32" s="305">
        <v>84.8</v>
      </c>
    </row>
    <row r="33" spans="1:46" ht="13.5" customHeight="1" x14ac:dyDescent="0.15">
      <c r="A33" s="259"/>
      <c r="AK33" s="1112" t="s">
        <v>502</v>
      </c>
      <c r="AL33" s="1113"/>
      <c r="AM33" s="1113"/>
      <c r="AN33" s="1114"/>
      <c r="AO33" s="303" t="s">
        <v>487</v>
      </c>
      <c r="AP33" s="303" t="s">
        <v>487</v>
      </c>
      <c r="AQ33" s="304">
        <v>42</v>
      </c>
      <c r="AR33" s="305" t="s">
        <v>487</v>
      </c>
    </row>
    <row r="34" spans="1:46" ht="27" customHeight="1" x14ac:dyDescent="0.15">
      <c r="A34" s="259"/>
      <c r="AK34" s="1112" t="s">
        <v>503</v>
      </c>
      <c r="AL34" s="1113"/>
      <c r="AM34" s="1113"/>
      <c r="AN34" s="1114"/>
      <c r="AO34" s="303" t="s">
        <v>487</v>
      </c>
      <c r="AP34" s="303" t="s">
        <v>487</v>
      </c>
      <c r="AQ34" s="304">
        <v>167</v>
      </c>
      <c r="AR34" s="305" t="s">
        <v>487</v>
      </c>
    </row>
    <row r="35" spans="1:46" ht="27" customHeight="1" x14ac:dyDescent="0.15">
      <c r="A35" s="259"/>
      <c r="AK35" s="1112" t="s">
        <v>504</v>
      </c>
      <c r="AL35" s="1113"/>
      <c r="AM35" s="1113"/>
      <c r="AN35" s="1114"/>
      <c r="AO35" s="303">
        <v>198302</v>
      </c>
      <c r="AP35" s="303">
        <v>29928</v>
      </c>
      <c r="AQ35" s="304">
        <v>24481</v>
      </c>
      <c r="AR35" s="305">
        <v>22.2</v>
      </c>
    </row>
    <row r="36" spans="1:46" ht="27" customHeight="1" x14ac:dyDescent="0.15">
      <c r="A36" s="259"/>
      <c r="AK36" s="1112" t="s">
        <v>505</v>
      </c>
      <c r="AL36" s="1113"/>
      <c r="AM36" s="1113"/>
      <c r="AN36" s="1114"/>
      <c r="AO36" s="303">
        <v>23106</v>
      </c>
      <c r="AP36" s="303">
        <v>3487</v>
      </c>
      <c r="AQ36" s="304">
        <v>4187</v>
      </c>
      <c r="AR36" s="305">
        <v>-16.7</v>
      </c>
    </row>
    <row r="37" spans="1:46" ht="13.5" customHeight="1" x14ac:dyDescent="0.15">
      <c r="A37" s="259"/>
      <c r="AK37" s="1112" t="s">
        <v>506</v>
      </c>
      <c r="AL37" s="1113"/>
      <c r="AM37" s="1113"/>
      <c r="AN37" s="1114"/>
      <c r="AO37" s="303">
        <v>12859</v>
      </c>
      <c r="AP37" s="303">
        <v>1941</v>
      </c>
      <c r="AQ37" s="304">
        <v>813</v>
      </c>
      <c r="AR37" s="305">
        <v>138.69999999999999</v>
      </c>
    </row>
    <row r="38" spans="1:46" ht="27" customHeight="1" x14ac:dyDescent="0.15">
      <c r="A38" s="259"/>
      <c r="AK38" s="1115" t="s">
        <v>507</v>
      </c>
      <c r="AL38" s="1116"/>
      <c r="AM38" s="1116"/>
      <c r="AN38" s="1117"/>
      <c r="AO38" s="306">
        <v>612</v>
      </c>
      <c r="AP38" s="306">
        <v>92</v>
      </c>
      <c r="AQ38" s="307">
        <v>19</v>
      </c>
      <c r="AR38" s="295">
        <v>384.2</v>
      </c>
      <c r="AS38" s="302"/>
    </row>
    <row r="39" spans="1:46" x14ac:dyDescent="0.15">
      <c r="A39" s="259"/>
      <c r="AK39" s="1115" t="s">
        <v>508</v>
      </c>
      <c r="AL39" s="1116"/>
      <c r="AM39" s="1116"/>
      <c r="AN39" s="1117"/>
      <c r="AO39" s="303">
        <v>-257098</v>
      </c>
      <c r="AP39" s="303">
        <v>-38801</v>
      </c>
      <c r="AQ39" s="304">
        <v>-4925</v>
      </c>
      <c r="AR39" s="305">
        <v>687.8</v>
      </c>
      <c r="AS39" s="302"/>
    </row>
    <row r="40" spans="1:46" ht="27" customHeight="1" x14ac:dyDescent="0.15">
      <c r="A40" s="259"/>
      <c r="AK40" s="1112" t="s">
        <v>509</v>
      </c>
      <c r="AL40" s="1113"/>
      <c r="AM40" s="1113"/>
      <c r="AN40" s="1114"/>
      <c r="AO40" s="303">
        <v>-1078542</v>
      </c>
      <c r="AP40" s="303">
        <v>-162774</v>
      </c>
      <c r="AQ40" s="304">
        <v>-96916</v>
      </c>
      <c r="AR40" s="305">
        <v>68</v>
      </c>
      <c r="AS40" s="302"/>
    </row>
    <row r="41" spans="1:46" x14ac:dyDescent="0.15">
      <c r="A41" s="259"/>
      <c r="AK41" s="1118" t="s">
        <v>287</v>
      </c>
      <c r="AL41" s="1119"/>
      <c r="AM41" s="1119"/>
      <c r="AN41" s="1120"/>
      <c r="AO41" s="303">
        <v>389163</v>
      </c>
      <c r="AP41" s="303">
        <v>58733</v>
      </c>
      <c r="AQ41" s="304">
        <v>49555</v>
      </c>
      <c r="AR41" s="305">
        <v>18.5</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510</v>
      </c>
    </row>
    <row r="48" spans="1:46" x14ac:dyDescent="0.15">
      <c r="A48" s="259"/>
      <c r="AK48" s="313" t="s">
        <v>511</v>
      </c>
      <c r="AL48" s="313"/>
      <c r="AM48" s="313"/>
      <c r="AN48" s="313"/>
      <c r="AO48" s="313"/>
      <c r="AP48" s="313"/>
      <c r="AQ48" s="314"/>
      <c r="AR48" s="313"/>
    </row>
    <row r="49" spans="1:44" ht="13.5" customHeight="1" x14ac:dyDescent="0.15">
      <c r="A49" s="259"/>
      <c r="AK49" s="315"/>
      <c r="AL49" s="316"/>
      <c r="AM49" s="1105" t="s">
        <v>479</v>
      </c>
      <c r="AN49" s="1107" t="s">
        <v>512</v>
      </c>
      <c r="AO49" s="1108"/>
      <c r="AP49" s="1108"/>
      <c r="AQ49" s="1108"/>
      <c r="AR49" s="1109"/>
    </row>
    <row r="50" spans="1:44" x14ac:dyDescent="0.15">
      <c r="A50" s="259"/>
      <c r="AK50" s="317"/>
      <c r="AL50" s="318"/>
      <c r="AM50" s="1106"/>
      <c r="AN50" s="319" t="s">
        <v>513</v>
      </c>
      <c r="AO50" s="320" t="s">
        <v>514</v>
      </c>
      <c r="AP50" s="321" t="s">
        <v>515</v>
      </c>
      <c r="AQ50" s="322" t="s">
        <v>516</v>
      </c>
      <c r="AR50" s="323" t="s">
        <v>517</v>
      </c>
    </row>
    <row r="51" spans="1:44" x14ac:dyDescent="0.15">
      <c r="A51" s="259"/>
      <c r="AK51" s="315" t="s">
        <v>518</v>
      </c>
      <c r="AL51" s="316"/>
      <c r="AM51" s="324">
        <v>1866636</v>
      </c>
      <c r="AN51" s="325">
        <v>261800</v>
      </c>
      <c r="AO51" s="326">
        <v>24.3</v>
      </c>
      <c r="AP51" s="327">
        <v>190274</v>
      </c>
      <c r="AQ51" s="328">
        <v>13.6</v>
      </c>
      <c r="AR51" s="329">
        <v>10.7</v>
      </c>
    </row>
    <row r="52" spans="1:44" x14ac:dyDescent="0.15">
      <c r="A52" s="259"/>
      <c r="AK52" s="330"/>
      <c r="AL52" s="331" t="s">
        <v>519</v>
      </c>
      <c r="AM52" s="332">
        <v>529078</v>
      </c>
      <c r="AN52" s="333">
        <v>74204</v>
      </c>
      <c r="AO52" s="334">
        <v>57.3</v>
      </c>
      <c r="AP52" s="335">
        <v>88584</v>
      </c>
      <c r="AQ52" s="336">
        <v>7.3</v>
      </c>
      <c r="AR52" s="337">
        <v>50</v>
      </c>
    </row>
    <row r="53" spans="1:44" x14ac:dyDescent="0.15">
      <c r="A53" s="259"/>
      <c r="AK53" s="315" t="s">
        <v>520</v>
      </c>
      <c r="AL53" s="316"/>
      <c r="AM53" s="324">
        <v>3532543</v>
      </c>
      <c r="AN53" s="325">
        <v>507331</v>
      </c>
      <c r="AO53" s="326">
        <v>93.8</v>
      </c>
      <c r="AP53" s="327">
        <v>200194</v>
      </c>
      <c r="AQ53" s="328">
        <v>5.2</v>
      </c>
      <c r="AR53" s="329">
        <v>88.6</v>
      </c>
    </row>
    <row r="54" spans="1:44" x14ac:dyDescent="0.15">
      <c r="A54" s="259"/>
      <c r="AK54" s="330"/>
      <c r="AL54" s="331" t="s">
        <v>519</v>
      </c>
      <c r="AM54" s="332">
        <v>790101</v>
      </c>
      <c r="AN54" s="333">
        <v>113471</v>
      </c>
      <c r="AO54" s="334">
        <v>52.9</v>
      </c>
      <c r="AP54" s="335">
        <v>106422</v>
      </c>
      <c r="AQ54" s="336">
        <v>20.100000000000001</v>
      </c>
      <c r="AR54" s="337">
        <v>32.799999999999997</v>
      </c>
    </row>
    <row r="55" spans="1:44" x14ac:dyDescent="0.15">
      <c r="A55" s="259"/>
      <c r="AK55" s="315" t="s">
        <v>521</v>
      </c>
      <c r="AL55" s="316"/>
      <c r="AM55" s="324">
        <v>1867550</v>
      </c>
      <c r="AN55" s="325">
        <v>272914</v>
      </c>
      <c r="AO55" s="326">
        <v>-46.2</v>
      </c>
      <c r="AP55" s="327">
        <v>196914</v>
      </c>
      <c r="AQ55" s="328">
        <v>-1.6</v>
      </c>
      <c r="AR55" s="329">
        <v>-44.6</v>
      </c>
    </row>
    <row r="56" spans="1:44" x14ac:dyDescent="0.15">
      <c r="A56" s="259"/>
      <c r="AK56" s="330"/>
      <c r="AL56" s="331" t="s">
        <v>519</v>
      </c>
      <c r="AM56" s="332">
        <v>529549</v>
      </c>
      <c r="AN56" s="333">
        <v>77386</v>
      </c>
      <c r="AO56" s="334">
        <v>-31.8</v>
      </c>
      <c r="AP56" s="335">
        <v>98966</v>
      </c>
      <c r="AQ56" s="336">
        <v>-7</v>
      </c>
      <c r="AR56" s="337">
        <v>-24.8</v>
      </c>
    </row>
    <row r="57" spans="1:44" x14ac:dyDescent="0.15">
      <c r="A57" s="259"/>
      <c r="AK57" s="315" t="s">
        <v>522</v>
      </c>
      <c r="AL57" s="316"/>
      <c r="AM57" s="324">
        <v>4090980</v>
      </c>
      <c r="AN57" s="325">
        <v>604191</v>
      </c>
      <c r="AO57" s="326">
        <v>121.4</v>
      </c>
      <c r="AP57" s="327">
        <v>204757</v>
      </c>
      <c r="AQ57" s="328">
        <v>4</v>
      </c>
      <c r="AR57" s="329">
        <v>117.4</v>
      </c>
    </row>
    <row r="58" spans="1:44" x14ac:dyDescent="0.15">
      <c r="A58" s="259"/>
      <c r="AK58" s="330"/>
      <c r="AL58" s="331" t="s">
        <v>519</v>
      </c>
      <c r="AM58" s="332">
        <v>873365</v>
      </c>
      <c r="AN58" s="333">
        <v>128986</v>
      </c>
      <c r="AO58" s="334">
        <v>66.7</v>
      </c>
      <c r="AP58" s="335">
        <v>106071</v>
      </c>
      <c r="AQ58" s="336">
        <v>7.2</v>
      </c>
      <c r="AR58" s="337">
        <v>59.5</v>
      </c>
    </row>
    <row r="59" spans="1:44" x14ac:dyDescent="0.15">
      <c r="A59" s="259"/>
      <c r="AK59" s="315" t="s">
        <v>523</v>
      </c>
      <c r="AL59" s="316"/>
      <c r="AM59" s="324">
        <v>1920317</v>
      </c>
      <c r="AN59" s="325">
        <v>289815</v>
      </c>
      <c r="AO59" s="326">
        <v>-52</v>
      </c>
      <c r="AP59" s="327">
        <v>194971</v>
      </c>
      <c r="AQ59" s="328">
        <v>-4.8</v>
      </c>
      <c r="AR59" s="329">
        <v>-47.2</v>
      </c>
    </row>
    <row r="60" spans="1:44" x14ac:dyDescent="0.15">
      <c r="A60" s="259"/>
      <c r="AK60" s="330"/>
      <c r="AL60" s="331" t="s">
        <v>519</v>
      </c>
      <c r="AM60" s="332">
        <v>1321842</v>
      </c>
      <c r="AN60" s="333">
        <v>199493</v>
      </c>
      <c r="AO60" s="334">
        <v>54.7</v>
      </c>
      <c r="AP60" s="335">
        <v>105966</v>
      </c>
      <c r="AQ60" s="336">
        <v>-0.1</v>
      </c>
      <c r="AR60" s="337">
        <v>54.8</v>
      </c>
    </row>
    <row r="61" spans="1:44" x14ac:dyDescent="0.15">
      <c r="A61" s="259"/>
      <c r="AK61" s="315" t="s">
        <v>524</v>
      </c>
      <c r="AL61" s="338"/>
      <c r="AM61" s="324">
        <v>2655605</v>
      </c>
      <c r="AN61" s="325">
        <v>387210</v>
      </c>
      <c r="AO61" s="326">
        <v>28.3</v>
      </c>
      <c r="AP61" s="327">
        <v>197422</v>
      </c>
      <c r="AQ61" s="339">
        <v>3.3</v>
      </c>
      <c r="AR61" s="329">
        <v>25</v>
      </c>
    </row>
    <row r="62" spans="1:44" x14ac:dyDescent="0.15">
      <c r="A62" s="259"/>
      <c r="AK62" s="330"/>
      <c r="AL62" s="331" t="s">
        <v>519</v>
      </c>
      <c r="AM62" s="332">
        <v>808787</v>
      </c>
      <c r="AN62" s="333">
        <v>118708</v>
      </c>
      <c r="AO62" s="334">
        <v>40</v>
      </c>
      <c r="AP62" s="335">
        <v>101202</v>
      </c>
      <c r="AQ62" s="336">
        <v>5.5</v>
      </c>
      <c r="AR62" s="337">
        <v>34.5</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Bhls8TCfLxlonX/LpVXgBwkbE9mpRsKGuET0IYwnC1gMEubpLkrvpnJlnol6jEYX1GMckUkfvnCYfLml9peKAQ==" saltValue="kv9NTxCqVEIrHDK3mk3Qc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476</v>
      </c>
    </row>
    <row r="121" spans="125:125" ht="13.5" hidden="1" customHeight="1" x14ac:dyDescent="0.15">
      <c r="DU121" s="253"/>
    </row>
  </sheetData>
  <sheetProtection algorithmName="SHA-512" hashValue="9+V3mSs6zvQXf6mhhowJnUC8zWeDvAph7kFc0vD7ttzx8iGyoDNSKLEc8+Hhm4T+08MaRzrQSyybnYVv0rPZZQ==" saltValue="RmtvfFIQ8nO57QN5M4YD7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476</v>
      </c>
    </row>
  </sheetData>
  <sheetProtection algorithmName="SHA-512" hashValue="viv1bDItuAYnZb7Uhfv+Y64iva2zJscaearxVv2sN37H7mc35HjFmp6f0bUye37QW2sZ+7X4TJpAqBphcpZzaw==" saltValue="DibiALH3LPz2ecA49Zcu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31" t="s">
        <v>3</v>
      </c>
      <c r="D47" s="1131"/>
      <c r="E47" s="1132"/>
      <c r="F47" s="11">
        <v>27.38</v>
      </c>
      <c r="G47" s="12">
        <v>25.95</v>
      </c>
      <c r="H47" s="12">
        <v>24.29</v>
      </c>
      <c r="I47" s="12">
        <v>24.8</v>
      </c>
      <c r="J47" s="13">
        <v>25.15</v>
      </c>
    </row>
    <row r="48" spans="2:10" ht="57.75" customHeight="1" x14ac:dyDescent="0.15">
      <c r="B48" s="14"/>
      <c r="C48" s="1133" t="s">
        <v>4</v>
      </c>
      <c r="D48" s="1133"/>
      <c r="E48" s="1134"/>
      <c r="F48" s="15">
        <v>3.62</v>
      </c>
      <c r="G48" s="16">
        <v>3.65</v>
      </c>
      <c r="H48" s="16">
        <v>3.61</v>
      </c>
      <c r="I48" s="16">
        <v>4.1399999999999997</v>
      </c>
      <c r="J48" s="17">
        <v>4.16</v>
      </c>
    </row>
    <row r="49" spans="2:10" ht="57.75" customHeight="1" thickBot="1" x14ac:dyDescent="0.2">
      <c r="B49" s="18"/>
      <c r="C49" s="1135" t="s">
        <v>5</v>
      </c>
      <c r="D49" s="1135"/>
      <c r="E49" s="1136"/>
      <c r="F49" s="19">
        <v>1.0900000000000001</v>
      </c>
      <c r="G49" s="20">
        <v>0.24</v>
      </c>
      <c r="H49" s="20">
        <v>0.19</v>
      </c>
      <c r="I49" s="20">
        <v>0.47</v>
      </c>
      <c r="J49" s="21" t="s">
        <v>531</v>
      </c>
    </row>
    <row r="50" spans="2:10" x14ac:dyDescent="0.15"/>
  </sheetData>
  <sheetProtection algorithmName="SHA-512" hashValue="RXc0HrsQ97WYOyhHgPPxPd+ZGWf/84HoMmASg0JAIgNgnlk5s/se2vx8V4/0NFuF660FmB/g2N0urI3mM9CcvA==" saltValue="YEfQNod7Ia1eM8WY9Q3Un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41" t="s">
        <v>532</v>
      </c>
      <c r="D34" s="1141"/>
      <c r="E34" s="1142"/>
      <c r="F34" s="32">
        <v>3.62</v>
      </c>
      <c r="G34" s="33">
        <v>3.65</v>
      </c>
      <c r="H34" s="33">
        <v>3.6</v>
      </c>
      <c r="I34" s="33">
        <v>4.1399999999999997</v>
      </c>
      <c r="J34" s="34">
        <v>4.16</v>
      </c>
      <c r="K34" s="22"/>
      <c r="L34" s="22"/>
      <c r="M34" s="22"/>
      <c r="N34" s="22"/>
      <c r="O34" s="22"/>
      <c r="P34" s="22"/>
    </row>
    <row r="35" spans="1:16" ht="39" customHeight="1" x14ac:dyDescent="0.15">
      <c r="A35" s="22"/>
      <c r="B35" s="35"/>
      <c r="C35" s="1137" t="s">
        <v>533</v>
      </c>
      <c r="D35" s="1137"/>
      <c r="E35" s="1138"/>
      <c r="F35" s="36">
        <v>0.08</v>
      </c>
      <c r="G35" s="37">
        <v>0.16</v>
      </c>
      <c r="H35" s="37">
        <v>0.05</v>
      </c>
      <c r="I35" s="37">
        <v>0.12</v>
      </c>
      <c r="J35" s="38">
        <v>0.56999999999999995</v>
      </c>
      <c r="K35" s="22"/>
      <c r="L35" s="22"/>
      <c r="M35" s="22"/>
      <c r="N35" s="22"/>
      <c r="O35" s="22"/>
      <c r="P35" s="22"/>
    </row>
    <row r="36" spans="1:16" ht="39" customHeight="1" x14ac:dyDescent="0.15">
      <c r="A36" s="22"/>
      <c r="B36" s="35"/>
      <c r="C36" s="1137" t="s">
        <v>534</v>
      </c>
      <c r="D36" s="1137"/>
      <c r="E36" s="1138"/>
      <c r="F36" s="36">
        <v>0.03</v>
      </c>
      <c r="G36" s="37">
        <v>0.25</v>
      </c>
      <c r="H36" s="37">
        <v>0.15</v>
      </c>
      <c r="I36" s="37">
        <v>0.13</v>
      </c>
      <c r="J36" s="38">
        <v>0.42</v>
      </c>
      <c r="K36" s="22"/>
      <c r="L36" s="22"/>
      <c r="M36" s="22"/>
      <c r="N36" s="22"/>
      <c r="O36" s="22"/>
      <c r="P36" s="22"/>
    </row>
    <row r="37" spans="1:16" ht="39" customHeight="1" x14ac:dyDescent="0.15">
      <c r="A37" s="22"/>
      <c r="B37" s="35"/>
      <c r="C37" s="1137" t="s">
        <v>535</v>
      </c>
      <c r="D37" s="1137"/>
      <c r="E37" s="1138"/>
      <c r="F37" s="36">
        <v>0.31</v>
      </c>
      <c r="G37" s="37">
        <v>0.19</v>
      </c>
      <c r="H37" s="37">
        <v>0.03</v>
      </c>
      <c r="I37" s="37">
        <v>0.32</v>
      </c>
      <c r="J37" s="38">
        <v>0.14000000000000001</v>
      </c>
      <c r="K37" s="22"/>
      <c r="L37" s="22"/>
      <c r="M37" s="22"/>
      <c r="N37" s="22"/>
      <c r="O37" s="22"/>
      <c r="P37" s="22"/>
    </row>
    <row r="38" spans="1:16" ht="39" customHeight="1" x14ac:dyDescent="0.15">
      <c r="A38" s="22"/>
      <c r="B38" s="35"/>
      <c r="C38" s="1137" t="s">
        <v>536</v>
      </c>
      <c r="D38" s="1137"/>
      <c r="E38" s="1138"/>
      <c r="F38" s="36">
        <v>0.62</v>
      </c>
      <c r="G38" s="37">
        <v>1.1000000000000001</v>
      </c>
      <c r="H38" s="37">
        <v>0.59</v>
      </c>
      <c r="I38" s="37">
        <v>0.83</v>
      </c>
      <c r="J38" s="38">
        <v>0.01</v>
      </c>
      <c r="K38" s="22"/>
      <c r="L38" s="22"/>
      <c r="M38" s="22"/>
      <c r="N38" s="22"/>
      <c r="O38" s="22"/>
      <c r="P38" s="22"/>
    </row>
    <row r="39" spans="1:16" ht="39" customHeight="1" x14ac:dyDescent="0.15">
      <c r="A39" s="22"/>
      <c r="B39" s="35"/>
      <c r="C39" s="1137" t="s">
        <v>537</v>
      </c>
      <c r="D39" s="1137"/>
      <c r="E39" s="1138"/>
      <c r="F39" s="36">
        <v>0.02</v>
      </c>
      <c r="G39" s="37">
        <v>0.01</v>
      </c>
      <c r="H39" s="37">
        <v>0.01</v>
      </c>
      <c r="I39" s="37">
        <v>0.03</v>
      </c>
      <c r="J39" s="38">
        <v>0.01</v>
      </c>
      <c r="K39" s="22"/>
      <c r="L39" s="22"/>
      <c r="M39" s="22"/>
      <c r="N39" s="22"/>
      <c r="O39" s="22"/>
      <c r="P39" s="22"/>
    </row>
    <row r="40" spans="1:16" ht="39" customHeight="1" x14ac:dyDescent="0.15">
      <c r="A40" s="22"/>
      <c r="B40" s="35"/>
      <c r="C40" s="1137" t="s">
        <v>538</v>
      </c>
      <c r="D40" s="1137"/>
      <c r="E40" s="1138"/>
      <c r="F40" s="36">
        <v>0.01</v>
      </c>
      <c r="G40" s="37">
        <v>0.01</v>
      </c>
      <c r="H40" s="37">
        <v>0.01</v>
      </c>
      <c r="I40" s="37">
        <v>0</v>
      </c>
      <c r="J40" s="38">
        <v>0</v>
      </c>
      <c r="K40" s="22"/>
      <c r="L40" s="22"/>
      <c r="M40" s="22"/>
      <c r="N40" s="22"/>
      <c r="O40" s="22"/>
      <c r="P40" s="22"/>
    </row>
    <row r="41" spans="1:16" ht="39" customHeight="1" x14ac:dyDescent="0.15">
      <c r="A41" s="22"/>
      <c r="B41" s="35"/>
      <c r="C41" s="1137" t="s">
        <v>539</v>
      </c>
      <c r="D41" s="1137"/>
      <c r="E41" s="1138"/>
      <c r="F41" s="36">
        <v>0</v>
      </c>
      <c r="G41" s="37">
        <v>0</v>
      </c>
      <c r="H41" s="37">
        <v>0</v>
      </c>
      <c r="I41" s="37">
        <v>0</v>
      </c>
      <c r="J41" s="38">
        <v>0</v>
      </c>
      <c r="K41" s="22"/>
      <c r="L41" s="22"/>
      <c r="M41" s="22"/>
      <c r="N41" s="22"/>
      <c r="O41" s="22"/>
      <c r="P41" s="22"/>
    </row>
    <row r="42" spans="1:16" ht="39" customHeight="1" x14ac:dyDescent="0.15">
      <c r="A42" s="22"/>
      <c r="B42" s="39"/>
      <c r="C42" s="1137" t="s">
        <v>540</v>
      </c>
      <c r="D42" s="1137"/>
      <c r="E42" s="1138"/>
      <c r="F42" s="36" t="s">
        <v>487</v>
      </c>
      <c r="G42" s="37" t="s">
        <v>487</v>
      </c>
      <c r="H42" s="37" t="s">
        <v>487</v>
      </c>
      <c r="I42" s="37" t="s">
        <v>487</v>
      </c>
      <c r="J42" s="38" t="s">
        <v>487</v>
      </c>
      <c r="K42" s="22"/>
      <c r="L42" s="22"/>
      <c r="M42" s="22"/>
      <c r="N42" s="22"/>
      <c r="O42" s="22"/>
      <c r="P42" s="22"/>
    </row>
    <row r="43" spans="1:16" ht="39" customHeight="1" thickBot="1" x14ac:dyDescent="0.2">
      <c r="A43" s="22"/>
      <c r="B43" s="40"/>
      <c r="C43" s="1139" t="s">
        <v>541</v>
      </c>
      <c r="D43" s="1139"/>
      <c r="E43" s="1140"/>
      <c r="F43" s="41" t="s">
        <v>487</v>
      </c>
      <c r="G43" s="42" t="s">
        <v>487</v>
      </c>
      <c r="H43" s="42" t="s">
        <v>487</v>
      </c>
      <c r="I43" s="42" t="s">
        <v>487</v>
      </c>
      <c r="J43" s="43" t="s">
        <v>487</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EgXf2LY3WJsXDGG0QNgpexH5UeZkJmM0eR0bv0vHhfrFwjpJcj/ZOozJ7uZyce8p/3GELEKj7jVpWsiJFtS4GQ==" saltValue="i6m7T18Lxpo57Xzdrtno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526</v>
      </c>
      <c r="L44" s="54" t="s">
        <v>527</v>
      </c>
      <c r="M44" s="54" t="s">
        <v>528</v>
      </c>
      <c r="N44" s="54" t="s">
        <v>529</v>
      </c>
      <c r="O44" s="55" t="s">
        <v>530</v>
      </c>
      <c r="P44" s="46"/>
      <c r="Q44" s="46"/>
      <c r="R44" s="46"/>
      <c r="S44" s="46"/>
      <c r="T44" s="46"/>
      <c r="U44" s="46"/>
    </row>
    <row r="45" spans="1:21" ht="30.75" customHeight="1" x14ac:dyDescent="0.15">
      <c r="A45" s="46"/>
      <c r="B45" s="1166" t="s">
        <v>9</v>
      </c>
      <c r="C45" s="1167"/>
      <c r="D45" s="56"/>
      <c r="E45" s="1172" t="s">
        <v>10</v>
      </c>
      <c r="F45" s="1172"/>
      <c r="G45" s="1172"/>
      <c r="H45" s="1172"/>
      <c r="I45" s="1172"/>
      <c r="J45" s="1173"/>
      <c r="K45" s="57">
        <v>1279</v>
      </c>
      <c r="L45" s="58">
        <v>1530</v>
      </c>
      <c r="M45" s="58">
        <v>1587</v>
      </c>
      <c r="N45" s="58">
        <v>1557</v>
      </c>
      <c r="O45" s="59">
        <v>1490</v>
      </c>
      <c r="P45" s="46"/>
      <c r="Q45" s="46"/>
      <c r="R45" s="46"/>
      <c r="S45" s="46"/>
      <c r="T45" s="46"/>
      <c r="U45" s="46"/>
    </row>
    <row r="46" spans="1:21" ht="30.75" customHeight="1" x14ac:dyDescent="0.15">
      <c r="A46" s="46"/>
      <c r="B46" s="1168"/>
      <c r="C46" s="1169"/>
      <c r="D46" s="60"/>
      <c r="E46" s="1145" t="s">
        <v>11</v>
      </c>
      <c r="F46" s="1145"/>
      <c r="G46" s="1145"/>
      <c r="H46" s="1145"/>
      <c r="I46" s="1145"/>
      <c r="J46" s="1146"/>
      <c r="K46" s="61" t="s">
        <v>487</v>
      </c>
      <c r="L46" s="62" t="s">
        <v>487</v>
      </c>
      <c r="M46" s="62" t="s">
        <v>487</v>
      </c>
      <c r="N46" s="62" t="s">
        <v>487</v>
      </c>
      <c r="O46" s="63" t="s">
        <v>487</v>
      </c>
      <c r="P46" s="46"/>
      <c r="Q46" s="46"/>
      <c r="R46" s="46"/>
      <c r="S46" s="46"/>
      <c r="T46" s="46"/>
      <c r="U46" s="46"/>
    </row>
    <row r="47" spans="1:21" ht="30.75" customHeight="1" x14ac:dyDescent="0.15">
      <c r="A47" s="46"/>
      <c r="B47" s="1168"/>
      <c r="C47" s="1169"/>
      <c r="D47" s="60"/>
      <c r="E47" s="1145" t="s">
        <v>12</v>
      </c>
      <c r="F47" s="1145"/>
      <c r="G47" s="1145"/>
      <c r="H47" s="1145"/>
      <c r="I47" s="1145"/>
      <c r="J47" s="1146"/>
      <c r="K47" s="61" t="s">
        <v>487</v>
      </c>
      <c r="L47" s="62" t="s">
        <v>487</v>
      </c>
      <c r="M47" s="62" t="s">
        <v>487</v>
      </c>
      <c r="N47" s="62" t="s">
        <v>487</v>
      </c>
      <c r="O47" s="63" t="s">
        <v>487</v>
      </c>
      <c r="P47" s="46"/>
      <c r="Q47" s="46"/>
      <c r="R47" s="46"/>
      <c r="S47" s="46"/>
      <c r="T47" s="46"/>
      <c r="U47" s="46"/>
    </row>
    <row r="48" spans="1:21" ht="30.75" customHeight="1" x14ac:dyDescent="0.15">
      <c r="A48" s="46"/>
      <c r="B48" s="1168"/>
      <c r="C48" s="1169"/>
      <c r="D48" s="60"/>
      <c r="E48" s="1145" t="s">
        <v>13</v>
      </c>
      <c r="F48" s="1145"/>
      <c r="G48" s="1145"/>
      <c r="H48" s="1145"/>
      <c r="I48" s="1145"/>
      <c r="J48" s="1146"/>
      <c r="K48" s="61">
        <v>174</v>
      </c>
      <c r="L48" s="62">
        <v>205</v>
      </c>
      <c r="M48" s="62">
        <v>170</v>
      </c>
      <c r="N48" s="62">
        <v>181</v>
      </c>
      <c r="O48" s="63">
        <v>198</v>
      </c>
      <c r="P48" s="46"/>
      <c r="Q48" s="46"/>
      <c r="R48" s="46"/>
      <c r="S48" s="46"/>
      <c r="T48" s="46"/>
      <c r="U48" s="46"/>
    </row>
    <row r="49" spans="1:21" ht="30.75" customHeight="1" x14ac:dyDescent="0.15">
      <c r="A49" s="46"/>
      <c r="B49" s="1168"/>
      <c r="C49" s="1169"/>
      <c r="D49" s="60"/>
      <c r="E49" s="1145" t="s">
        <v>14</v>
      </c>
      <c r="F49" s="1145"/>
      <c r="G49" s="1145"/>
      <c r="H49" s="1145"/>
      <c r="I49" s="1145"/>
      <c r="J49" s="1146"/>
      <c r="K49" s="61">
        <v>24</v>
      </c>
      <c r="L49" s="62">
        <v>24</v>
      </c>
      <c r="M49" s="62">
        <v>24</v>
      </c>
      <c r="N49" s="62">
        <v>24</v>
      </c>
      <c r="O49" s="63">
        <v>23</v>
      </c>
      <c r="P49" s="46"/>
      <c r="Q49" s="46"/>
      <c r="R49" s="46"/>
      <c r="S49" s="46"/>
      <c r="T49" s="46"/>
      <c r="U49" s="46"/>
    </row>
    <row r="50" spans="1:21" ht="30.75" customHeight="1" x14ac:dyDescent="0.15">
      <c r="A50" s="46"/>
      <c r="B50" s="1168"/>
      <c r="C50" s="1169"/>
      <c r="D50" s="60"/>
      <c r="E50" s="1145" t="s">
        <v>15</v>
      </c>
      <c r="F50" s="1145"/>
      <c r="G50" s="1145"/>
      <c r="H50" s="1145"/>
      <c r="I50" s="1145"/>
      <c r="J50" s="1146"/>
      <c r="K50" s="61">
        <v>18</v>
      </c>
      <c r="L50" s="62">
        <v>16</v>
      </c>
      <c r="M50" s="62">
        <v>16</v>
      </c>
      <c r="N50" s="62">
        <v>9</v>
      </c>
      <c r="O50" s="63">
        <v>13</v>
      </c>
      <c r="P50" s="46"/>
      <c r="Q50" s="46"/>
      <c r="R50" s="46"/>
      <c r="S50" s="46"/>
      <c r="T50" s="46"/>
      <c r="U50" s="46"/>
    </row>
    <row r="51" spans="1:21" ht="30.75" customHeight="1" x14ac:dyDescent="0.15">
      <c r="A51" s="46"/>
      <c r="B51" s="1170"/>
      <c r="C51" s="1171"/>
      <c r="D51" s="64"/>
      <c r="E51" s="1145" t="s">
        <v>16</v>
      </c>
      <c r="F51" s="1145"/>
      <c r="G51" s="1145"/>
      <c r="H51" s="1145"/>
      <c r="I51" s="1145"/>
      <c r="J51" s="1146"/>
      <c r="K51" s="61">
        <v>1</v>
      </c>
      <c r="L51" s="62">
        <v>0</v>
      </c>
      <c r="M51" s="62">
        <v>1</v>
      </c>
      <c r="N51" s="62">
        <v>1</v>
      </c>
      <c r="O51" s="63">
        <v>1</v>
      </c>
      <c r="P51" s="46"/>
      <c r="Q51" s="46"/>
      <c r="R51" s="46"/>
      <c r="S51" s="46"/>
      <c r="T51" s="46"/>
      <c r="U51" s="46"/>
    </row>
    <row r="52" spans="1:21" ht="30.75" customHeight="1" x14ac:dyDescent="0.15">
      <c r="A52" s="46"/>
      <c r="B52" s="1143" t="s">
        <v>17</v>
      </c>
      <c r="C52" s="1144"/>
      <c r="D52" s="64"/>
      <c r="E52" s="1145" t="s">
        <v>18</v>
      </c>
      <c r="F52" s="1145"/>
      <c r="G52" s="1145"/>
      <c r="H52" s="1145"/>
      <c r="I52" s="1145"/>
      <c r="J52" s="1146"/>
      <c r="K52" s="61">
        <v>1134</v>
      </c>
      <c r="L52" s="62">
        <v>1359</v>
      </c>
      <c r="M52" s="62">
        <v>1377</v>
      </c>
      <c r="N52" s="62">
        <v>1370</v>
      </c>
      <c r="O52" s="63">
        <v>1335</v>
      </c>
      <c r="P52" s="46"/>
      <c r="Q52" s="46"/>
      <c r="R52" s="46"/>
      <c r="S52" s="46"/>
      <c r="T52" s="46"/>
      <c r="U52" s="46"/>
    </row>
    <row r="53" spans="1:21" ht="30.75" customHeight="1" thickBot="1" x14ac:dyDescent="0.2">
      <c r="A53" s="46"/>
      <c r="B53" s="1147" t="s">
        <v>19</v>
      </c>
      <c r="C53" s="1148"/>
      <c r="D53" s="65"/>
      <c r="E53" s="1149" t="s">
        <v>20</v>
      </c>
      <c r="F53" s="1149"/>
      <c r="G53" s="1149"/>
      <c r="H53" s="1149"/>
      <c r="I53" s="1149"/>
      <c r="J53" s="1150"/>
      <c r="K53" s="66">
        <v>362</v>
      </c>
      <c r="L53" s="67">
        <v>416</v>
      </c>
      <c r="M53" s="67">
        <v>421</v>
      </c>
      <c r="N53" s="67">
        <v>402</v>
      </c>
      <c r="O53" s="68">
        <v>390</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542</v>
      </c>
      <c r="L57" s="79" t="s">
        <v>543</v>
      </c>
      <c r="M57" s="79" t="s">
        <v>544</v>
      </c>
      <c r="N57" s="79" t="s">
        <v>545</v>
      </c>
      <c r="O57" s="80" t="s">
        <v>546</v>
      </c>
      <c r="P57" s="46"/>
      <c r="Q57" s="46"/>
      <c r="R57" s="46"/>
      <c r="S57" s="46"/>
      <c r="T57" s="46"/>
      <c r="U57" s="46"/>
    </row>
    <row r="58" spans="1:21" ht="31.5" customHeight="1" x14ac:dyDescent="0.15">
      <c r="B58" s="1151" t="s">
        <v>24</v>
      </c>
      <c r="C58" s="1152"/>
      <c r="D58" s="1157" t="s">
        <v>25</v>
      </c>
      <c r="E58" s="1158"/>
      <c r="F58" s="1158"/>
      <c r="G58" s="1158"/>
      <c r="H58" s="1158"/>
      <c r="I58" s="1158"/>
      <c r="J58" s="1159"/>
      <c r="K58" s="81"/>
      <c r="L58" s="82"/>
      <c r="M58" s="82"/>
      <c r="N58" s="82"/>
      <c r="O58" s="83"/>
    </row>
    <row r="59" spans="1:21" ht="31.5" customHeight="1" x14ac:dyDescent="0.15">
      <c r="B59" s="1153"/>
      <c r="C59" s="1154"/>
      <c r="D59" s="1160" t="s">
        <v>26</v>
      </c>
      <c r="E59" s="1161"/>
      <c r="F59" s="1161"/>
      <c r="G59" s="1161"/>
      <c r="H59" s="1161"/>
      <c r="I59" s="1161"/>
      <c r="J59" s="1162"/>
      <c r="K59" s="84"/>
      <c r="L59" s="85"/>
      <c r="M59" s="85"/>
      <c r="N59" s="85"/>
      <c r="O59" s="86"/>
    </row>
    <row r="60" spans="1:21" ht="31.5" customHeight="1" thickBot="1" x14ac:dyDescent="0.2">
      <c r="B60" s="1155"/>
      <c r="C60" s="1156"/>
      <c r="D60" s="1163" t="s">
        <v>27</v>
      </c>
      <c r="E60" s="1164"/>
      <c r="F60" s="1164"/>
      <c r="G60" s="1164"/>
      <c r="H60" s="1164"/>
      <c r="I60" s="1164"/>
      <c r="J60" s="1165"/>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Dq4pcilHSDN5RaAgTVYs8oDGPIUI5CARKHvNGm0CGjO5tIF+MtSpDRzndi7xlNAYx/yFZSrs8UNLzNImOIg7hw==" saltValue="UC2pctupvXkzMr4wJvRGIg=="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526</v>
      </c>
      <c r="J40" s="101" t="s">
        <v>527</v>
      </c>
      <c r="K40" s="101" t="s">
        <v>528</v>
      </c>
      <c r="L40" s="101" t="s">
        <v>529</v>
      </c>
      <c r="M40" s="102" t="s">
        <v>530</v>
      </c>
    </row>
    <row r="41" spans="2:13" ht="27.75" customHeight="1" x14ac:dyDescent="0.15">
      <c r="B41" s="1186" t="s">
        <v>30</v>
      </c>
      <c r="C41" s="1187"/>
      <c r="D41" s="103"/>
      <c r="E41" s="1188" t="s">
        <v>31</v>
      </c>
      <c r="F41" s="1188"/>
      <c r="G41" s="1188"/>
      <c r="H41" s="1189"/>
      <c r="I41" s="342">
        <v>15158</v>
      </c>
      <c r="J41" s="343">
        <v>15713</v>
      </c>
      <c r="K41" s="343">
        <v>15467</v>
      </c>
      <c r="L41" s="343">
        <v>16414</v>
      </c>
      <c r="M41" s="344">
        <v>16477</v>
      </c>
    </row>
    <row r="42" spans="2:13" ht="27.75" customHeight="1" x14ac:dyDescent="0.15">
      <c r="B42" s="1176"/>
      <c r="C42" s="1177"/>
      <c r="D42" s="104"/>
      <c r="E42" s="1180" t="s">
        <v>32</v>
      </c>
      <c r="F42" s="1180"/>
      <c r="G42" s="1180"/>
      <c r="H42" s="1181"/>
      <c r="I42" s="345">
        <v>40</v>
      </c>
      <c r="J42" s="346">
        <v>26</v>
      </c>
      <c r="K42" s="346">
        <v>11</v>
      </c>
      <c r="L42" s="346">
        <v>4</v>
      </c>
      <c r="M42" s="347">
        <v>0</v>
      </c>
    </row>
    <row r="43" spans="2:13" ht="27.75" customHeight="1" x14ac:dyDescent="0.15">
      <c r="B43" s="1176"/>
      <c r="C43" s="1177"/>
      <c r="D43" s="104"/>
      <c r="E43" s="1180" t="s">
        <v>33</v>
      </c>
      <c r="F43" s="1180"/>
      <c r="G43" s="1180"/>
      <c r="H43" s="1181"/>
      <c r="I43" s="345">
        <v>871</v>
      </c>
      <c r="J43" s="346">
        <v>819</v>
      </c>
      <c r="K43" s="346">
        <v>753</v>
      </c>
      <c r="L43" s="346">
        <v>768</v>
      </c>
      <c r="M43" s="347">
        <v>745</v>
      </c>
    </row>
    <row r="44" spans="2:13" ht="27.75" customHeight="1" x14ac:dyDescent="0.15">
      <c r="B44" s="1176"/>
      <c r="C44" s="1177"/>
      <c r="D44" s="104"/>
      <c r="E44" s="1180" t="s">
        <v>34</v>
      </c>
      <c r="F44" s="1180"/>
      <c r="G44" s="1180"/>
      <c r="H44" s="1181"/>
      <c r="I44" s="345">
        <v>303</v>
      </c>
      <c r="J44" s="346">
        <v>282</v>
      </c>
      <c r="K44" s="346">
        <v>261</v>
      </c>
      <c r="L44" s="346">
        <v>240</v>
      </c>
      <c r="M44" s="347">
        <v>219</v>
      </c>
    </row>
    <row r="45" spans="2:13" ht="27.75" customHeight="1" x14ac:dyDescent="0.15">
      <c r="B45" s="1176"/>
      <c r="C45" s="1177"/>
      <c r="D45" s="104"/>
      <c r="E45" s="1180" t="s">
        <v>35</v>
      </c>
      <c r="F45" s="1180"/>
      <c r="G45" s="1180"/>
      <c r="H45" s="1181"/>
      <c r="I45" s="345">
        <v>1033</v>
      </c>
      <c r="J45" s="346">
        <v>1057</v>
      </c>
      <c r="K45" s="346">
        <v>1041</v>
      </c>
      <c r="L45" s="346">
        <v>974</v>
      </c>
      <c r="M45" s="347">
        <v>1042</v>
      </c>
    </row>
    <row r="46" spans="2:13" ht="27.75" customHeight="1" x14ac:dyDescent="0.15">
      <c r="B46" s="1176"/>
      <c r="C46" s="1177"/>
      <c r="D46" s="105"/>
      <c r="E46" s="1180" t="s">
        <v>36</v>
      </c>
      <c r="F46" s="1180"/>
      <c r="G46" s="1180"/>
      <c r="H46" s="1181"/>
      <c r="I46" s="345" t="s">
        <v>487</v>
      </c>
      <c r="J46" s="346" t="s">
        <v>487</v>
      </c>
      <c r="K46" s="346" t="s">
        <v>487</v>
      </c>
      <c r="L46" s="346" t="s">
        <v>487</v>
      </c>
      <c r="M46" s="347" t="s">
        <v>487</v>
      </c>
    </row>
    <row r="47" spans="2:13" ht="27.75" customHeight="1" x14ac:dyDescent="0.15">
      <c r="B47" s="1176"/>
      <c r="C47" s="1177"/>
      <c r="D47" s="106"/>
      <c r="E47" s="1190" t="s">
        <v>37</v>
      </c>
      <c r="F47" s="1191"/>
      <c r="G47" s="1191"/>
      <c r="H47" s="1192"/>
      <c r="I47" s="345" t="s">
        <v>487</v>
      </c>
      <c r="J47" s="346" t="s">
        <v>487</v>
      </c>
      <c r="K47" s="346" t="s">
        <v>487</v>
      </c>
      <c r="L47" s="346" t="s">
        <v>487</v>
      </c>
      <c r="M47" s="347" t="s">
        <v>487</v>
      </c>
    </row>
    <row r="48" spans="2:13" ht="27.75" customHeight="1" x14ac:dyDescent="0.15">
      <c r="B48" s="1176"/>
      <c r="C48" s="1177"/>
      <c r="D48" s="104"/>
      <c r="E48" s="1180" t="s">
        <v>38</v>
      </c>
      <c r="F48" s="1180"/>
      <c r="G48" s="1180"/>
      <c r="H48" s="1181"/>
      <c r="I48" s="345" t="s">
        <v>487</v>
      </c>
      <c r="J48" s="346" t="s">
        <v>487</v>
      </c>
      <c r="K48" s="346" t="s">
        <v>487</v>
      </c>
      <c r="L48" s="346" t="s">
        <v>487</v>
      </c>
      <c r="M48" s="347" t="s">
        <v>487</v>
      </c>
    </row>
    <row r="49" spans="2:13" ht="27.75" customHeight="1" x14ac:dyDescent="0.15">
      <c r="B49" s="1178"/>
      <c r="C49" s="1179"/>
      <c r="D49" s="104"/>
      <c r="E49" s="1180" t="s">
        <v>39</v>
      </c>
      <c r="F49" s="1180"/>
      <c r="G49" s="1180"/>
      <c r="H49" s="1181"/>
      <c r="I49" s="345" t="s">
        <v>487</v>
      </c>
      <c r="J49" s="346" t="s">
        <v>487</v>
      </c>
      <c r="K49" s="346" t="s">
        <v>487</v>
      </c>
      <c r="L49" s="346" t="s">
        <v>487</v>
      </c>
      <c r="M49" s="347" t="s">
        <v>487</v>
      </c>
    </row>
    <row r="50" spans="2:13" ht="27.75" customHeight="1" x14ac:dyDescent="0.15">
      <c r="B50" s="1174" t="s">
        <v>40</v>
      </c>
      <c r="C50" s="1175"/>
      <c r="D50" s="107"/>
      <c r="E50" s="1180" t="s">
        <v>41</v>
      </c>
      <c r="F50" s="1180"/>
      <c r="G50" s="1180"/>
      <c r="H50" s="1181"/>
      <c r="I50" s="345">
        <v>4127</v>
      </c>
      <c r="J50" s="346">
        <v>4136</v>
      </c>
      <c r="K50" s="346">
        <v>4187</v>
      </c>
      <c r="L50" s="346">
        <v>4330</v>
      </c>
      <c r="M50" s="347">
        <v>4355</v>
      </c>
    </row>
    <row r="51" spans="2:13" ht="27.75" customHeight="1" x14ac:dyDescent="0.15">
      <c r="B51" s="1176"/>
      <c r="C51" s="1177"/>
      <c r="D51" s="104"/>
      <c r="E51" s="1180" t="s">
        <v>42</v>
      </c>
      <c r="F51" s="1180"/>
      <c r="G51" s="1180"/>
      <c r="H51" s="1181"/>
      <c r="I51" s="345">
        <v>2354</v>
      </c>
      <c r="J51" s="346">
        <v>2161</v>
      </c>
      <c r="K51" s="346">
        <v>2009</v>
      </c>
      <c r="L51" s="346">
        <v>2377</v>
      </c>
      <c r="M51" s="347">
        <v>2232</v>
      </c>
    </row>
    <row r="52" spans="2:13" ht="27.75" customHeight="1" x14ac:dyDescent="0.15">
      <c r="B52" s="1178"/>
      <c r="C52" s="1179"/>
      <c r="D52" s="104"/>
      <c r="E52" s="1180" t="s">
        <v>43</v>
      </c>
      <c r="F52" s="1180"/>
      <c r="G52" s="1180"/>
      <c r="H52" s="1181"/>
      <c r="I52" s="345">
        <v>11172</v>
      </c>
      <c r="J52" s="346">
        <v>11744</v>
      </c>
      <c r="K52" s="346">
        <v>11901</v>
      </c>
      <c r="L52" s="346">
        <v>11863</v>
      </c>
      <c r="M52" s="347">
        <v>11957</v>
      </c>
    </row>
    <row r="53" spans="2:13" ht="27.75" customHeight="1" thickBot="1" x14ac:dyDescent="0.2">
      <c r="B53" s="1182" t="s">
        <v>19</v>
      </c>
      <c r="C53" s="1183"/>
      <c r="D53" s="108"/>
      <c r="E53" s="1184" t="s">
        <v>44</v>
      </c>
      <c r="F53" s="1184"/>
      <c r="G53" s="1184"/>
      <c r="H53" s="1185"/>
      <c r="I53" s="348">
        <v>-247</v>
      </c>
      <c r="J53" s="349">
        <v>-144</v>
      </c>
      <c r="K53" s="349">
        <v>-564</v>
      </c>
      <c r="L53" s="349">
        <v>-170</v>
      </c>
      <c r="M53" s="350">
        <v>-60</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QA3MicAKI4o6G0OZBWSmAuwg+VN72vjJTh1aTwIQCnV7jfru4B3C+1Hx4eB/be4nvJT4e0NVx39AiJe0TA//bg==" saltValue="r4qlsqDkBM3eJSKMz7QRF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528</v>
      </c>
      <c r="G54" s="117" t="s">
        <v>529</v>
      </c>
      <c r="H54" s="118" t="s">
        <v>530</v>
      </c>
    </row>
    <row r="55" spans="2:8" ht="52.5" customHeight="1" x14ac:dyDescent="0.15">
      <c r="B55" s="119"/>
      <c r="C55" s="1201" t="s">
        <v>46</v>
      </c>
      <c r="D55" s="1201"/>
      <c r="E55" s="1202"/>
      <c r="F55" s="120">
        <v>1316</v>
      </c>
      <c r="G55" s="120">
        <v>1316</v>
      </c>
      <c r="H55" s="121">
        <v>1316</v>
      </c>
    </row>
    <row r="56" spans="2:8" ht="52.5" customHeight="1" x14ac:dyDescent="0.15">
      <c r="B56" s="122"/>
      <c r="C56" s="1203" t="s">
        <v>47</v>
      </c>
      <c r="D56" s="1203"/>
      <c r="E56" s="1204"/>
      <c r="F56" s="123">
        <v>357</v>
      </c>
      <c r="G56" s="123">
        <v>357</v>
      </c>
      <c r="H56" s="124">
        <v>357</v>
      </c>
    </row>
    <row r="57" spans="2:8" ht="53.25" customHeight="1" x14ac:dyDescent="0.15">
      <c r="B57" s="122"/>
      <c r="C57" s="1205" t="s">
        <v>48</v>
      </c>
      <c r="D57" s="1205"/>
      <c r="E57" s="1206"/>
      <c r="F57" s="125">
        <v>3524</v>
      </c>
      <c r="G57" s="125">
        <v>3668</v>
      </c>
      <c r="H57" s="126">
        <v>3690</v>
      </c>
    </row>
    <row r="58" spans="2:8" ht="45.75" customHeight="1" x14ac:dyDescent="0.15">
      <c r="B58" s="127"/>
      <c r="C58" s="1193" t="s">
        <v>554</v>
      </c>
      <c r="D58" s="1194"/>
      <c r="E58" s="1195"/>
      <c r="F58" s="128">
        <v>1489</v>
      </c>
      <c r="G58" s="128">
        <v>1619</v>
      </c>
      <c r="H58" s="129">
        <v>1615</v>
      </c>
    </row>
    <row r="59" spans="2:8" ht="45.75" customHeight="1" x14ac:dyDescent="0.15">
      <c r="B59" s="127"/>
      <c r="C59" s="1193" t="s">
        <v>555</v>
      </c>
      <c r="D59" s="1194"/>
      <c r="E59" s="1195"/>
      <c r="F59" s="128">
        <v>1145</v>
      </c>
      <c r="G59" s="128">
        <v>1145</v>
      </c>
      <c r="H59" s="129">
        <v>1132</v>
      </c>
    </row>
    <row r="60" spans="2:8" ht="45.75" customHeight="1" x14ac:dyDescent="0.15">
      <c r="B60" s="127"/>
      <c r="C60" s="1193" t="s">
        <v>556</v>
      </c>
      <c r="D60" s="1194"/>
      <c r="E60" s="1195"/>
      <c r="F60" s="128">
        <v>513</v>
      </c>
      <c r="G60" s="128">
        <v>555</v>
      </c>
      <c r="H60" s="129">
        <v>596</v>
      </c>
    </row>
    <row r="61" spans="2:8" ht="45.75" customHeight="1" x14ac:dyDescent="0.15">
      <c r="B61" s="127"/>
      <c r="C61" s="1193" t="s">
        <v>552</v>
      </c>
      <c r="D61" s="1194"/>
      <c r="E61" s="1195"/>
      <c r="F61" s="128">
        <v>120</v>
      </c>
      <c r="G61" s="128">
        <v>120</v>
      </c>
      <c r="H61" s="129">
        <v>120</v>
      </c>
    </row>
    <row r="62" spans="2:8" ht="45.75" customHeight="1" thickBot="1" x14ac:dyDescent="0.2">
      <c r="B62" s="130"/>
      <c r="C62" s="1196" t="s">
        <v>553</v>
      </c>
      <c r="D62" s="1197"/>
      <c r="E62" s="1198"/>
      <c r="F62" s="131">
        <v>122</v>
      </c>
      <c r="G62" s="131">
        <v>100</v>
      </c>
      <c r="H62" s="132">
        <v>100</v>
      </c>
    </row>
    <row r="63" spans="2:8" ht="52.5" customHeight="1" thickBot="1" x14ac:dyDescent="0.2">
      <c r="B63" s="133"/>
      <c r="C63" s="1199" t="s">
        <v>49</v>
      </c>
      <c r="D63" s="1199"/>
      <c r="E63" s="1200"/>
      <c r="F63" s="134">
        <v>5197</v>
      </c>
      <c r="G63" s="134">
        <v>5341</v>
      </c>
      <c r="H63" s="135">
        <v>5364</v>
      </c>
    </row>
    <row r="64" spans="2:8" x14ac:dyDescent="0.15"/>
  </sheetData>
  <sheetProtection algorithmName="SHA-512" hashValue="ANNdbf/VhRP7dOuuSwmgOKVkI8k5Hwib0b9kdb9sYF8bMfcKBgztKnMM9Hj31jl7N31c5osacNQHkX1MWbvfgw==" saltValue="OSg0Hjrod6qG13CrzER7A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525</v>
      </c>
      <c r="G2" s="149"/>
      <c r="H2" s="150"/>
    </row>
    <row r="3" spans="1:8" x14ac:dyDescent="0.15">
      <c r="A3" s="146" t="s">
        <v>518</v>
      </c>
      <c r="B3" s="151"/>
      <c r="C3" s="152"/>
      <c r="D3" s="153">
        <v>261800</v>
      </c>
      <c r="E3" s="154"/>
      <c r="F3" s="155">
        <v>190274</v>
      </c>
      <c r="G3" s="156"/>
      <c r="H3" s="157"/>
    </row>
    <row r="4" spans="1:8" x14ac:dyDescent="0.15">
      <c r="A4" s="158"/>
      <c r="B4" s="159"/>
      <c r="C4" s="160"/>
      <c r="D4" s="161">
        <v>74204</v>
      </c>
      <c r="E4" s="162"/>
      <c r="F4" s="163">
        <v>88584</v>
      </c>
      <c r="G4" s="164"/>
      <c r="H4" s="165"/>
    </row>
    <row r="5" spans="1:8" x14ac:dyDescent="0.15">
      <c r="A5" s="146" t="s">
        <v>520</v>
      </c>
      <c r="B5" s="151"/>
      <c r="C5" s="152"/>
      <c r="D5" s="153">
        <v>507331</v>
      </c>
      <c r="E5" s="154"/>
      <c r="F5" s="155">
        <v>200194</v>
      </c>
      <c r="G5" s="156"/>
      <c r="H5" s="157"/>
    </row>
    <row r="6" spans="1:8" x14ac:dyDescent="0.15">
      <c r="A6" s="158"/>
      <c r="B6" s="159"/>
      <c r="C6" s="160"/>
      <c r="D6" s="161">
        <v>113471</v>
      </c>
      <c r="E6" s="162"/>
      <c r="F6" s="163">
        <v>106422</v>
      </c>
      <c r="G6" s="164"/>
      <c r="H6" s="165"/>
    </row>
    <row r="7" spans="1:8" x14ac:dyDescent="0.15">
      <c r="A7" s="146" t="s">
        <v>521</v>
      </c>
      <c r="B7" s="151"/>
      <c r="C7" s="152"/>
      <c r="D7" s="153">
        <v>272914</v>
      </c>
      <c r="E7" s="154"/>
      <c r="F7" s="155">
        <v>196914</v>
      </c>
      <c r="G7" s="156"/>
      <c r="H7" s="157"/>
    </row>
    <row r="8" spans="1:8" x14ac:dyDescent="0.15">
      <c r="A8" s="158"/>
      <c r="B8" s="159"/>
      <c r="C8" s="160"/>
      <c r="D8" s="161">
        <v>77386</v>
      </c>
      <c r="E8" s="162"/>
      <c r="F8" s="163">
        <v>98966</v>
      </c>
      <c r="G8" s="164"/>
      <c r="H8" s="165"/>
    </row>
    <row r="9" spans="1:8" x14ac:dyDescent="0.15">
      <c r="A9" s="146" t="s">
        <v>522</v>
      </c>
      <c r="B9" s="151"/>
      <c r="C9" s="152"/>
      <c r="D9" s="153">
        <v>604191</v>
      </c>
      <c r="E9" s="154"/>
      <c r="F9" s="155">
        <v>204757</v>
      </c>
      <c r="G9" s="156"/>
      <c r="H9" s="157"/>
    </row>
    <row r="10" spans="1:8" x14ac:dyDescent="0.15">
      <c r="A10" s="158"/>
      <c r="B10" s="159"/>
      <c r="C10" s="160"/>
      <c r="D10" s="161">
        <v>128986</v>
      </c>
      <c r="E10" s="162"/>
      <c r="F10" s="163">
        <v>106071</v>
      </c>
      <c r="G10" s="164"/>
      <c r="H10" s="165"/>
    </row>
    <row r="11" spans="1:8" x14ac:dyDescent="0.15">
      <c r="A11" s="146" t="s">
        <v>523</v>
      </c>
      <c r="B11" s="151"/>
      <c r="C11" s="152"/>
      <c r="D11" s="153">
        <v>289815</v>
      </c>
      <c r="E11" s="154"/>
      <c r="F11" s="155">
        <v>194971</v>
      </c>
      <c r="G11" s="156"/>
      <c r="H11" s="157"/>
    </row>
    <row r="12" spans="1:8" x14ac:dyDescent="0.15">
      <c r="A12" s="158"/>
      <c r="B12" s="159"/>
      <c r="C12" s="166"/>
      <c r="D12" s="161">
        <v>199493</v>
      </c>
      <c r="E12" s="162"/>
      <c r="F12" s="163">
        <v>105966</v>
      </c>
      <c r="G12" s="164"/>
      <c r="H12" s="165"/>
    </row>
    <row r="13" spans="1:8" x14ac:dyDescent="0.15">
      <c r="A13" s="146"/>
      <c r="B13" s="151"/>
      <c r="C13" s="152"/>
      <c r="D13" s="153">
        <v>387210</v>
      </c>
      <c r="E13" s="154"/>
      <c r="F13" s="155">
        <v>197422</v>
      </c>
      <c r="G13" s="167"/>
      <c r="H13" s="157"/>
    </row>
    <row r="14" spans="1:8" x14ac:dyDescent="0.15">
      <c r="A14" s="158"/>
      <c r="B14" s="159"/>
      <c r="C14" s="160"/>
      <c r="D14" s="161">
        <v>118708</v>
      </c>
      <c r="E14" s="162"/>
      <c r="F14" s="163">
        <v>101202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3.62</v>
      </c>
      <c r="C19" s="168">
        <f>ROUND(VALUE(SUBSTITUTE(実質収支比率等に係る経年分析!G$48,"▲","-")),2)</f>
        <v>3.65</v>
      </c>
      <c r="D19" s="168">
        <f>ROUND(VALUE(SUBSTITUTE(実質収支比率等に係る経年分析!H$48,"▲","-")),2)</f>
        <v>3.61</v>
      </c>
      <c r="E19" s="168">
        <f>ROUND(VALUE(SUBSTITUTE(実質収支比率等に係る経年分析!I$48,"▲","-")),2)</f>
        <v>4.1399999999999997</v>
      </c>
      <c r="F19" s="168">
        <f>ROUND(VALUE(SUBSTITUTE(実質収支比率等に係る経年分析!J$48,"▲","-")),2)</f>
        <v>4.16</v>
      </c>
    </row>
    <row r="20" spans="1:11" x14ac:dyDescent="0.15">
      <c r="A20" s="168" t="s">
        <v>53</v>
      </c>
      <c r="B20" s="168">
        <f>ROUND(VALUE(SUBSTITUTE(実質収支比率等に係る経年分析!F$47,"▲","-")),2)</f>
        <v>27.38</v>
      </c>
      <c r="C20" s="168">
        <f>ROUND(VALUE(SUBSTITUTE(実質収支比率等に係る経年分析!G$47,"▲","-")),2)</f>
        <v>25.95</v>
      </c>
      <c r="D20" s="168">
        <f>ROUND(VALUE(SUBSTITUTE(実質収支比率等に係る経年分析!H$47,"▲","-")),2)</f>
        <v>24.29</v>
      </c>
      <c r="E20" s="168">
        <f>ROUND(VALUE(SUBSTITUTE(実質収支比率等に係る経年分析!I$47,"▲","-")),2)</f>
        <v>24.8</v>
      </c>
      <c r="F20" s="168">
        <f>ROUND(VALUE(SUBSTITUTE(実質収支比率等に係る経年分析!J$47,"▲","-")),2)</f>
        <v>25.15</v>
      </c>
    </row>
    <row r="21" spans="1:11" x14ac:dyDescent="0.15">
      <c r="A21" s="168" t="s">
        <v>54</v>
      </c>
      <c r="B21" s="168">
        <f>IF(ISNUMBER(VALUE(SUBSTITUTE(実質収支比率等に係る経年分析!F$49,"▲","-"))),ROUND(VALUE(SUBSTITUTE(実質収支比率等に係る経年分析!F$49,"▲","-")),2),NA())</f>
        <v>1.0900000000000001</v>
      </c>
      <c r="C21" s="168">
        <f>IF(ISNUMBER(VALUE(SUBSTITUTE(実質収支比率等に係る経年分析!G$49,"▲","-"))),ROUND(VALUE(SUBSTITUTE(実質収支比率等に係る経年分析!G$49,"▲","-")),2),NA())</f>
        <v>0.24</v>
      </c>
      <c r="D21" s="168">
        <f>IF(ISNUMBER(VALUE(SUBSTITUTE(実質収支比率等に係る経年分析!H$49,"▲","-"))),ROUND(VALUE(SUBSTITUTE(実質収支比率等に係る経年分析!H$49,"▲","-")),2),NA())</f>
        <v>0.19</v>
      </c>
      <c r="E21" s="168">
        <f>IF(ISNUMBER(VALUE(SUBSTITUTE(実質収支比率等に係る経年分析!I$49,"▲","-"))),ROUND(VALUE(SUBSTITUTE(実質収支比率等に係る経年分析!I$49,"▲","-")),2),NA())</f>
        <v>0.47</v>
      </c>
      <c r="F21" s="168">
        <f>IF(ISNUMBER(VALUE(SUBSTITUTE(実質収支比率等に係る経年分析!J$49,"▲","-"))),ROUND(VALUE(SUBSTITUTE(実質収支比率等に係る経年分析!J$49,"▲","-")),2),NA())</f>
        <v>-0.03</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str">
        <f>IF(連結実質赤字比率に係る赤字・黒字の構成分析!C$41="",NA(),連結実質赤字比率に係る赤字・黒字の構成分析!C$41)</f>
        <v>後期高齢者医療特別会計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15">
      <c r="A30" s="169" t="str">
        <f>IF(連結実質赤字比率に係る赤字・黒字の構成分析!C$40="",NA(),連結実質赤字比率に係る赤字・黒字の構成分析!C$40)</f>
        <v>介護サービス事業勘定特別会計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0.01</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0.01</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個別排水処理事業特別会計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0.02</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0.01</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0.01</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0.03</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0.01</v>
      </c>
    </row>
    <row r="32" spans="1:11" x14ac:dyDescent="0.15">
      <c r="A32" s="169" t="str">
        <f>IF(連結実質赤字比率に係る赤字・黒字の構成分析!C$38="",NA(),連結実質赤字比率に係る赤字・黒字の構成分析!C$38)</f>
        <v>介護保険事業勘定特別会計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0.62</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1.1000000000000001</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0.59</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0.83</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0.01</v>
      </c>
    </row>
    <row r="33" spans="1:16" x14ac:dyDescent="0.15">
      <c r="A33" s="169" t="str">
        <f>IF(連結実質赤字比率に係る赤字・黒字の構成分析!C$37="",NA(),連結実質赤字比率に係る赤字・黒字の構成分析!C$37)</f>
        <v>国民健康保険事業特別会計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0.31</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0.19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0.03</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0.32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0.14000000000000001</v>
      </c>
    </row>
    <row r="34" spans="1:16" x14ac:dyDescent="0.15">
      <c r="A34" s="169" t="str">
        <f>IF(連結実質赤字比率に係る赤字・黒字の構成分析!C$36="",NA(),連結実質赤字比率に係る赤字・黒字の構成分析!C$36)</f>
        <v>下水道事業特別会計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0.25</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0.15</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0.13</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0.42</v>
      </c>
    </row>
    <row r="35" spans="1:16" x14ac:dyDescent="0.15">
      <c r="A35" s="169" t="str">
        <f>IF(連結実質赤字比率に係る赤字・黒字の構成分析!C$35="",NA(),連結実質赤字比率に係る赤字・黒字の構成分析!C$35)</f>
        <v>簡易水道事業特別会計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0.08</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0.16</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0.05</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0.12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0.56999999999999995</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3.62</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3.65</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3.6</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4.1399999999999997</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4.16</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1134</v>
      </c>
      <c r="E42" s="170"/>
      <c r="F42" s="170"/>
      <c r="G42" s="170">
        <f>'実質公債費比率（分子）の構造'!L$52</f>
        <v>1359</v>
      </c>
      <c r="H42" s="170"/>
      <c r="I42" s="170"/>
      <c r="J42" s="170">
        <f>'実質公債費比率（分子）の構造'!M$52</f>
        <v>1377</v>
      </c>
      <c r="K42" s="170"/>
      <c r="L42" s="170"/>
      <c r="M42" s="170">
        <f>'実質公債費比率（分子）の構造'!N$52</f>
        <v>1370</v>
      </c>
      <c r="N42" s="170"/>
      <c r="O42" s="170"/>
      <c r="P42" s="170">
        <f>'実質公債費比率（分子）の構造'!O$52</f>
        <v>1335</v>
      </c>
    </row>
    <row r="43" spans="1:16" x14ac:dyDescent="0.15">
      <c r="A43" s="170" t="s">
        <v>16</v>
      </c>
      <c r="B43" s="170">
        <f>'実質公債費比率（分子）の構造'!K$51</f>
        <v>1</v>
      </c>
      <c r="C43" s="170"/>
      <c r="D43" s="170"/>
      <c r="E43" s="170">
        <f>'実質公債費比率（分子）の構造'!L$51</f>
        <v>0</v>
      </c>
      <c r="F43" s="170"/>
      <c r="G43" s="170"/>
      <c r="H43" s="170">
        <f>'実質公債費比率（分子）の構造'!M$51</f>
        <v>1</v>
      </c>
      <c r="I43" s="170"/>
      <c r="J43" s="170"/>
      <c r="K43" s="170">
        <f>'実質公債費比率（分子）の構造'!N$51</f>
        <v>1</v>
      </c>
      <c r="L43" s="170"/>
      <c r="M43" s="170"/>
      <c r="N43" s="170">
        <f>'実質公債費比率（分子）の構造'!O$51</f>
        <v>1</v>
      </c>
      <c r="O43" s="170"/>
      <c r="P43" s="170"/>
    </row>
    <row r="44" spans="1:16" x14ac:dyDescent="0.15">
      <c r="A44" s="170" t="s">
        <v>62</v>
      </c>
      <c r="B44" s="170">
        <f>'実質公債費比率（分子）の構造'!K$50</f>
        <v>18</v>
      </c>
      <c r="C44" s="170"/>
      <c r="D44" s="170"/>
      <c r="E44" s="170">
        <f>'実質公債費比率（分子）の構造'!L$50</f>
        <v>16</v>
      </c>
      <c r="F44" s="170"/>
      <c r="G44" s="170"/>
      <c r="H44" s="170">
        <f>'実質公債費比率（分子）の構造'!M$50</f>
        <v>16</v>
      </c>
      <c r="I44" s="170"/>
      <c r="J44" s="170"/>
      <c r="K44" s="170">
        <f>'実質公債費比率（分子）の構造'!N$50</f>
        <v>9</v>
      </c>
      <c r="L44" s="170"/>
      <c r="M44" s="170"/>
      <c r="N44" s="170">
        <f>'実質公債費比率（分子）の構造'!O$50</f>
        <v>13</v>
      </c>
      <c r="O44" s="170"/>
      <c r="P44" s="170"/>
    </row>
    <row r="45" spans="1:16" x14ac:dyDescent="0.15">
      <c r="A45" s="170" t="s">
        <v>63</v>
      </c>
      <c r="B45" s="170">
        <f>'実質公債費比率（分子）の構造'!K$49</f>
        <v>24</v>
      </c>
      <c r="C45" s="170"/>
      <c r="D45" s="170"/>
      <c r="E45" s="170">
        <f>'実質公債費比率（分子）の構造'!L$49</f>
        <v>24</v>
      </c>
      <c r="F45" s="170"/>
      <c r="G45" s="170"/>
      <c r="H45" s="170">
        <f>'実質公債費比率（分子）の構造'!M$49</f>
        <v>24</v>
      </c>
      <c r="I45" s="170"/>
      <c r="J45" s="170"/>
      <c r="K45" s="170">
        <f>'実質公債費比率（分子）の構造'!N$49</f>
        <v>24</v>
      </c>
      <c r="L45" s="170"/>
      <c r="M45" s="170"/>
      <c r="N45" s="170">
        <f>'実質公債費比率（分子）の構造'!O$49</f>
        <v>23</v>
      </c>
      <c r="O45" s="170"/>
      <c r="P45" s="170"/>
    </row>
    <row r="46" spans="1:16" x14ac:dyDescent="0.15">
      <c r="A46" s="170" t="s">
        <v>64</v>
      </c>
      <c r="B46" s="170">
        <f>'実質公債費比率（分子）の構造'!K$48</f>
        <v>174</v>
      </c>
      <c r="C46" s="170"/>
      <c r="D46" s="170"/>
      <c r="E46" s="170">
        <f>'実質公債費比率（分子）の構造'!L$48</f>
        <v>205</v>
      </c>
      <c r="F46" s="170"/>
      <c r="G46" s="170"/>
      <c r="H46" s="170">
        <f>'実質公債費比率（分子）の構造'!M$48</f>
        <v>170</v>
      </c>
      <c r="I46" s="170"/>
      <c r="J46" s="170"/>
      <c r="K46" s="170">
        <f>'実質公債費比率（分子）の構造'!N$48</f>
        <v>181</v>
      </c>
      <c r="L46" s="170"/>
      <c r="M46" s="170"/>
      <c r="N46" s="170">
        <f>'実質公債費比率（分子）の構造'!O$48</f>
        <v>198</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1279</v>
      </c>
      <c r="C49" s="170"/>
      <c r="D49" s="170"/>
      <c r="E49" s="170">
        <f>'実質公債費比率（分子）の構造'!L$45</f>
        <v>1530</v>
      </c>
      <c r="F49" s="170"/>
      <c r="G49" s="170"/>
      <c r="H49" s="170">
        <f>'実質公債費比率（分子）の構造'!M$45</f>
        <v>1587</v>
      </c>
      <c r="I49" s="170"/>
      <c r="J49" s="170"/>
      <c r="K49" s="170">
        <f>'実質公債費比率（分子）の構造'!N$45</f>
        <v>1557</v>
      </c>
      <c r="L49" s="170"/>
      <c r="M49" s="170"/>
      <c r="N49" s="170">
        <f>'実質公債費比率（分子）の構造'!O$45</f>
        <v>1490</v>
      </c>
      <c r="O49" s="170"/>
      <c r="P49" s="170"/>
    </row>
    <row r="50" spans="1:16" x14ac:dyDescent="0.15">
      <c r="A50" s="170" t="s">
        <v>67</v>
      </c>
      <c r="B50" s="170" t="e">
        <f>NA()</f>
        <v>#N/A</v>
      </c>
      <c r="C50" s="170">
        <f>IF(ISNUMBER('実質公債費比率（分子）の構造'!K$53),'実質公債費比率（分子）の構造'!K$53,NA())</f>
        <v>362</v>
      </c>
      <c r="D50" s="170" t="e">
        <f>NA()</f>
        <v>#N/A</v>
      </c>
      <c r="E50" s="170" t="e">
        <f>NA()</f>
        <v>#N/A</v>
      </c>
      <c r="F50" s="170">
        <f>IF(ISNUMBER('実質公債費比率（分子）の構造'!L$53),'実質公債費比率（分子）の構造'!L$53,NA())</f>
        <v>416</v>
      </c>
      <c r="G50" s="170" t="e">
        <f>NA()</f>
        <v>#N/A</v>
      </c>
      <c r="H50" s="170" t="e">
        <f>NA()</f>
        <v>#N/A</v>
      </c>
      <c r="I50" s="170">
        <f>IF(ISNUMBER('実質公債費比率（分子）の構造'!M$53),'実質公債費比率（分子）の構造'!M$53,NA())</f>
        <v>421</v>
      </c>
      <c r="J50" s="170" t="e">
        <f>NA()</f>
        <v>#N/A</v>
      </c>
      <c r="K50" s="170" t="e">
        <f>NA()</f>
        <v>#N/A</v>
      </c>
      <c r="L50" s="170">
        <f>IF(ISNUMBER('実質公債費比率（分子）の構造'!N$53),'実質公債費比率（分子）の構造'!N$53,NA())</f>
        <v>402</v>
      </c>
      <c r="M50" s="170" t="e">
        <f>NA()</f>
        <v>#N/A</v>
      </c>
      <c r="N50" s="170" t="e">
        <f>NA()</f>
        <v>#N/A</v>
      </c>
      <c r="O50" s="170">
        <f>IF(ISNUMBER('実質公債費比率（分子）の構造'!O$53),'実質公債費比率（分子）の構造'!O$53,NA())</f>
        <v>390</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11172</v>
      </c>
      <c r="E56" s="169"/>
      <c r="F56" s="169"/>
      <c r="G56" s="169">
        <f>'将来負担比率（分子）の構造'!J$52</f>
        <v>11744</v>
      </c>
      <c r="H56" s="169"/>
      <c r="I56" s="169"/>
      <c r="J56" s="169">
        <f>'将来負担比率（分子）の構造'!K$52</f>
        <v>11901</v>
      </c>
      <c r="K56" s="169"/>
      <c r="L56" s="169"/>
      <c r="M56" s="169">
        <f>'将来負担比率（分子）の構造'!L$52</f>
        <v>11863</v>
      </c>
      <c r="N56" s="169"/>
      <c r="O56" s="169"/>
      <c r="P56" s="169">
        <f>'将来負担比率（分子）の構造'!M$52</f>
        <v>11957</v>
      </c>
    </row>
    <row r="57" spans="1:16" x14ac:dyDescent="0.15">
      <c r="A57" s="169" t="s">
        <v>42</v>
      </c>
      <c r="B57" s="169"/>
      <c r="C57" s="169"/>
      <c r="D57" s="169">
        <f>'将来負担比率（分子）の構造'!I$51</f>
        <v>2354</v>
      </c>
      <c r="E57" s="169"/>
      <c r="F57" s="169"/>
      <c r="G57" s="169">
        <f>'将来負担比率（分子）の構造'!J$51</f>
        <v>2161</v>
      </c>
      <c r="H57" s="169"/>
      <c r="I57" s="169"/>
      <c r="J57" s="169">
        <f>'将来負担比率（分子）の構造'!K$51</f>
        <v>2009</v>
      </c>
      <c r="K57" s="169"/>
      <c r="L57" s="169"/>
      <c r="M57" s="169">
        <f>'将来負担比率（分子）の構造'!L$51</f>
        <v>2377</v>
      </c>
      <c r="N57" s="169"/>
      <c r="O57" s="169"/>
      <c r="P57" s="169">
        <f>'将来負担比率（分子）の構造'!M$51</f>
        <v>2232</v>
      </c>
    </row>
    <row r="58" spans="1:16" x14ac:dyDescent="0.15">
      <c r="A58" s="169" t="s">
        <v>41</v>
      </c>
      <c r="B58" s="169"/>
      <c r="C58" s="169"/>
      <c r="D58" s="169">
        <f>'将来負担比率（分子）の構造'!I$50</f>
        <v>4127</v>
      </c>
      <c r="E58" s="169"/>
      <c r="F58" s="169"/>
      <c r="G58" s="169">
        <f>'将来負担比率（分子）の構造'!J$50</f>
        <v>4136</v>
      </c>
      <c r="H58" s="169"/>
      <c r="I58" s="169"/>
      <c r="J58" s="169">
        <f>'将来負担比率（分子）の構造'!K$50</f>
        <v>4187</v>
      </c>
      <c r="K58" s="169"/>
      <c r="L58" s="169"/>
      <c r="M58" s="169">
        <f>'将来負担比率（分子）の構造'!L$50</f>
        <v>4330</v>
      </c>
      <c r="N58" s="169"/>
      <c r="O58" s="169"/>
      <c r="P58" s="169">
        <f>'将来負担比率（分子）の構造'!M$50</f>
        <v>4355</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1033</v>
      </c>
      <c r="C62" s="169"/>
      <c r="D62" s="169"/>
      <c r="E62" s="169">
        <f>'将来負担比率（分子）の構造'!J$45</f>
        <v>1057</v>
      </c>
      <c r="F62" s="169"/>
      <c r="G62" s="169"/>
      <c r="H62" s="169">
        <f>'将来負担比率（分子）の構造'!K$45</f>
        <v>1041</v>
      </c>
      <c r="I62" s="169"/>
      <c r="J62" s="169"/>
      <c r="K62" s="169">
        <f>'将来負担比率（分子）の構造'!L$45</f>
        <v>974</v>
      </c>
      <c r="L62" s="169"/>
      <c r="M62" s="169"/>
      <c r="N62" s="169">
        <f>'将来負担比率（分子）の構造'!M$45</f>
        <v>1042</v>
      </c>
      <c r="O62" s="169"/>
      <c r="P62" s="169"/>
    </row>
    <row r="63" spans="1:16" x14ac:dyDescent="0.15">
      <c r="A63" s="169" t="s">
        <v>34</v>
      </c>
      <c r="B63" s="169">
        <f>'将来負担比率（分子）の構造'!I$44</f>
        <v>303</v>
      </c>
      <c r="C63" s="169"/>
      <c r="D63" s="169"/>
      <c r="E63" s="169">
        <f>'将来負担比率（分子）の構造'!J$44</f>
        <v>282</v>
      </c>
      <c r="F63" s="169"/>
      <c r="G63" s="169"/>
      <c r="H63" s="169">
        <f>'将来負担比率（分子）の構造'!K$44</f>
        <v>261</v>
      </c>
      <c r="I63" s="169"/>
      <c r="J63" s="169"/>
      <c r="K63" s="169">
        <f>'将来負担比率（分子）の構造'!L$44</f>
        <v>240</v>
      </c>
      <c r="L63" s="169"/>
      <c r="M63" s="169"/>
      <c r="N63" s="169">
        <f>'将来負担比率（分子）の構造'!M$44</f>
        <v>219</v>
      </c>
      <c r="O63" s="169"/>
      <c r="P63" s="169"/>
    </row>
    <row r="64" spans="1:16" x14ac:dyDescent="0.15">
      <c r="A64" s="169" t="s">
        <v>33</v>
      </c>
      <c r="B64" s="169">
        <f>'将来負担比率（分子）の構造'!I$43</f>
        <v>871</v>
      </c>
      <c r="C64" s="169"/>
      <c r="D64" s="169"/>
      <c r="E64" s="169">
        <f>'将来負担比率（分子）の構造'!J$43</f>
        <v>819</v>
      </c>
      <c r="F64" s="169"/>
      <c r="G64" s="169"/>
      <c r="H64" s="169">
        <f>'将来負担比率（分子）の構造'!K$43</f>
        <v>753</v>
      </c>
      <c r="I64" s="169"/>
      <c r="J64" s="169"/>
      <c r="K64" s="169">
        <f>'将来負担比率（分子）の構造'!L$43</f>
        <v>768</v>
      </c>
      <c r="L64" s="169"/>
      <c r="M64" s="169"/>
      <c r="N64" s="169">
        <f>'将来負担比率（分子）の構造'!M$43</f>
        <v>745</v>
      </c>
      <c r="O64" s="169"/>
      <c r="P64" s="169"/>
    </row>
    <row r="65" spans="1:16" x14ac:dyDescent="0.15">
      <c r="A65" s="169" t="s">
        <v>32</v>
      </c>
      <c r="B65" s="169">
        <f>'将来負担比率（分子）の構造'!I$42</f>
        <v>40</v>
      </c>
      <c r="C65" s="169"/>
      <c r="D65" s="169"/>
      <c r="E65" s="169">
        <f>'将来負担比率（分子）の構造'!J$42</f>
        <v>26</v>
      </c>
      <c r="F65" s="169"/>
      <c r="G65" s="169"/>
      <c r="H65" s="169">
        <f>'将来負担比率（分子）の構造'!K$42</f>
        <v>11</v>
      </c>
      <c r="I65" s="169"/>
      <c r="J65" s="169"/>
      <c r="K65" s="169">
        <f>'将来負担比率（分子）の構造'!L$42</f>
        <v>4</v>
      </c>
      <c r="L65" s="169"/>
      <c r="M65" s="169"/>
      <c r="N65" s="169">
        <f>'将来負担比率（分子）の構造'!M$42</f>
        <v>0</v>
      </c>
      <c r="O65" s="169"/>
      <c r="P65" s="169"/>
    </row>
    <row r="66" spans="1:16" x14ac:dyDescent="0.15">
      <c r="A66" s="169" t="s">
        <v>31</v>
      </c>
      <c r="B66" s="169">
        <f>'将来負担比率（分子）の構造'!I$41</f>
        <v>15158</v>
      </c>
      <c r="C66" s="169"/>
      <c r="D66" s="169"/>
      <c r="E66" s="169">
        <f>'将来負担比率（分子）の構造'!J$41</f>
        <v>15713</v>
      </c>
      <c r="F66" s="169"/>
      <c r="G66" s="169"/>
      <c r="H66" s="169">
        <f>'将来負担比率（分子）の構造'!K$41</f>
        <v>15467</v>
      </c>
      <c r="I66" s="169"/>
      <c r="J66" s="169"/>
      <c r="K66" s="169">
        <f>'将来負担比率（分子）の構造'!L$41</f>
        <v>16414</v>
      </c>
      <c r="L66" s="169"/>
      <c r="M66" s="169"/>
      <c r="N66" s="169">
        <f>'将来負担比率（分子）の構造'!M$41</f>
        <v>16477</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1316</v>
      </c>
      <c r="C72" s="173">
        <f>基金残高に係る経年分析!G55</f>
        <v>1316</v>
      </c>
      <c r="D72" s="173">
        <f>基金残高に係る経年分析!H55</f>
        <v>1316</v>
      </c>
    </row>
    <row r="73" spans="1:16" x14ac:dyDescent="0.15">
      <c r="A73" s="172" t="s">
        <v>74</v>
      </c>
      <c r="B73" s="173">
        <f>基金残高に係る経年分析!F56</f>
        <v>357</v>
      </c>
      <c r="C73" s="173">
        <f>基金残高に係る経年分析!G56</f>
        <v>357</v>
      </c>
      <c r="D73" s="173">
        <f>基金残高に係る経年分析!H56</f>
        <v>357</v>
      </c>
    </row>
    <row r="74" spans="1:16" x14ac:dyDescent="0.15">
      <c r="A74" s="172" t="s">
        <v>75</v>
      </c>
      <c r="B74" s="173">
        <f>基金残高に係る経年分析!F57</f>
        <v>3524</v>
      </c>
      <c r="C74" s="173">
        <f>基金残高に係る経年分析!G57</f>
        <v>3668</v>
      </c>
      <c r="D74" s="173">
        <f>基金残高に係る経年分析!H57</f>
        <v>3690</v>
      </c>
    </row>
  </sheetData>
  <sheetProtection algorithmName="SHA-512" hashValue="w/NH74ma1m+Ts6Q7oij4cuJVR7xuIE6US5mXmgzxz2DjT1jMbxO38BIxcB3MIxQ7KWLmhGhsT+6uiTbkuigsxw==" saltValue="Qm7S7VTd7JBgaJTI/uLEl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2025-03-13T01:09:01Z</cp:lastPrinted>
  <dcterms:created xsi:type="dcterms:W3CDTF">2025-02-19T00:18:37Z</dcterms:created>
  <dcterms:modified xsi:type="dcterms:W3CDTF">2025-03-14T07:44:08Z</dcterms:modified>
  <cp:category/>
</cp:coreProperties>
</file>